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rçamento" sheetId="1" state="visible" r:id="rId2"/>
    <sheet name="Cronograma-Model1" sheetId="2" state="visible" r:id="rId3"/>
    <sheet name="Cronograma-Model2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<sst xmlns="http://schemas.openxmlformats.org/spreadsheetml/2006/main" count="194" uniqueCount="139">
  <si>
    <t xml:space="preserve">ORÇAMENTO ESTIMATIVO PARA DA CALÇADA DA CÂMARA MUNICIPAL DE JUNDIAÍ-SP</t>
  </si>
  <si>
    <r>
      <rPr>
        <b val="true"/>
        <sz val="11"/>
        <color rgb="FF000000"/>
        <rFont val="Calibri"/>
        <family val="2"/>
        <charset val="1"/>
      </rPr>
      <t xml:space="preserve">LOCAL:</t>
    </r>
    <r>
      <rPr>
        <sz val="11"/>
        <color rgb="FF000000"/>
        <rFont val="Calibri"/>
        <family val="2"/>
        <charset val="1"/>
      </rPr>
      <t xml:space="preserve"> Rua Barão de Jundiaí, 128 - Centro, Jundiaí - SP, 13201-010</t>
    </r>
  </si>
  <si>
    <r>
      <rPr>
        <b val="true"/>
        <sz val="9"/>
        <color rgb="FF000000"/>
        <rFont val="Arial"/>
        <family val="2"/>
        <charset val="1"/>
      </rPr>
      <t xml:space="preserve">LICITANTE:</t>
    </r>
    <r>
      <rPr>
        <sz val="9"/>
        <color rgb="FF000000"/>
        <rFont val="Arial"/>
        <family val="2"/>
        <charset val="1"/>
      </rPr>
      <t xml:space="preserve"> </t>
    </r>
  </si>
  <si>
    <r>
      <rPr>
        <b val="true"/>
        <sz val="11"/>
        <color rgb="FF000000"/>
        <rFont val="Calibri"/>
        <family val="2"/>
        <charset val="1"/>
      </rPr>
      <t xml:space="preserve">DATA:</t>
    </r>
    <r>
      <rPr>
        <sz val="11"/>
        <color rgb="FF000000"/>
        <rFont val="Calibri"/>
        <family val="2"/>
        <charset val="1"/>
      </rPr>
      <t xml:space="preserve"> </t>
    </r>
  </si>
  <si>
    <t xml:space="preserve">NOME DO RESPONSÁVEL TÉCNICO: </t>
  </si>
  <si>
    <t xml:space="preserve">Tabelas referenciais c/ desoneração</t>
  </si>
  <si>
    <t xml:space="preserve">SINAPI – mês/ano</t>
  </si>
  <si>
    <t xml:space="preserve">ITEM</t>
  </si>
  <si>
    <t xml:space="preserve">CÓDIGO</t>
  </si>
  <si>
    <t xml:space="preserve">DESCRIÇÃO DOS SERVIÇOS</t>
  </si>
  <si>
    <t xml:space="preserve">UNID.</t>
  </si>
  <si>
    <t xml:space="preserve">QUANT.</t>
  </si>
  <si>
    <t xml:space="preserve">VALOR UNITÁRIO SEM BDI</t>
  </si>
  <si>
    <t xml:space="preserve">BDI</t>
  </si>
  <si>
    <t xml:space="preserve">VALOR UNITÁRIO COM BDI</t>
  </si>
  <si>
    <t xml:space="preserve">Total</t>
  </si>
  <si>
    <t xml:space="preserve">SERVIÇOS PRELIMINARES</t>
  </si>
  <si>
    <t xml:space="preserve">1.1</t>
  </si>
  <si>
    <t xml:space="preserve">MOBILIZAÇÃO INICIAL DE EQUIPE</t>
  </si>
  <si>
    <t xml:space="preserve">1.1.1</t>
  </si>
  <si>
    <t xml:space="preserve">Pedreiro com encargos complementares</t>
  </si>
  <si>
    <t xml:space="preserve">h</t>
  </si>
  <si>
    <t xml:space="preserve">1.1.2</t>
  </si>
  <si>
    <t xml:space="preserve">Ajudante de pedreiro com encargos complementares</t>
  </si>
  <si>
    <t xml:space="preserve">1.1.3</t>
  </si>
  <si>
    <t xml:space="preserve">Encarregado geral com encargos complementares</t>
  </si>
  <si>
    <t xml:space="preserve">1.1.4</t>
  </si>
  <si>
    <t xml:space="preserve">Engenheiro civil com encargos complementares</t>
  </si>
  <si>
    <t xml:space="preserve">1.2</t>
  </si>
  <si>
    <t xml:space="preserve">PREPARAÇÃO DO CANTEIRO DE OBRAS</t>
  </si>
  <si>
    <t xml:space="preserve">1.2.1</t>
  </si>
  <si>
    <t xml:space="preserve">1.2.2</t>
  </si>
  <si>
    <t xml:space="preserve">1.2.3</t>
  </si>
  <si>
    <t xml:space="preserve">1.2.4</t>
  </si>
  <si>
    <t xml:space="preserve">1.4</t>
  </si>
  <si>
    <t xml:space="preserve">EQUIPAMENTOS DE CONTROLE E SEGURANÇA NO LOCAL</t>
  </si>
  <si>
    <t xml:space="preserve">1.4.1</t>
  </si>
  <si>
    <t xml:space="preserve">Tapume com compensado de madeira</t>
  </si>
  <si>
    <t xml:space="preserve">m²</t>
  </si>
  <si>
    <t xml:space="preserve">1.4.2</t>
  </si>
  <si>
    <t xml:space="preserve">Placa de identificação da obra em chapa de aço galvanizado</t>
  </si>
  <si>
    <t xml:space="preserve">1.4.3</t>
  </si>
  <si>
    <t xml:space="preserve">Placa de sinalização em chapa de aço num. 16 com pintura refletiva</t>
  </si>
  <si>
    <t xml:space="preserve">SUBTOTAL - 1 -</t>
  </si>
  <si>
    <t xml:space="preserve">DEMOLIÇÃO</t>
  </si>
  <si>
    <t xml:space="preserve">2.1</t>
  </si>
  <si>
    <t xml:space="preserve">EQUIPAMENTOS</t>
  </si>
  <si>
    <t xml:space="preserve">2.1.1</t>
  </si>
  <si>
    <t xml:space="preserve">Martelete ou rompedor pneumático 28kg</t>
  </si>
  <si>
    <t xml:space="preserve">2.2</t>
  </si>
  <si>
    <t xml:space="preserve">REMOÇÃO DE ENTULHOS</t>
  </si>
  <si>
    <t xml:space="preserve">2.2.1</t>
  </si>
  <si>
    <t xml:space="preserve">Carga, manobra e descarga de entulho em caminhão basculante de 6m³</t>
  </si>
  <si>
    <t xml:space="preserve">m³</t>
  </si>
  <si>
    <t xml:space="preserve">2.2.2</t>
  </si>
  <si>
    <t xml:space="preserve">Transporte com caminhão basculante de 6m³, em via pavimentada, dmt até 30km</t>
  </si>
  <si>
    <t xml:space="preserve">txkm</t>
  </si>
  <si>
    <t xml:space="preserve">2.3</t>
  </si>
  <si>
    <t xml:space="preserve">MÃO DE OBRA DE DEMOLIÇÃO</t>
  </si>
  <si>
    <t xml:space="preserve">2.3.1</t>
  </si>
  <si>
    <t xml:space="preserve">2.3.2</t>
  </si>
  <si>
    <t xml:space="preserve">2.3.3</t>
  </si>
  <si>
    <t xml:space="preserve">2.3.4</t>
  </si>
  <si>
    <t xml:space="preserve">SUBTOTAL - 2 -</t>
  </si>
  <si>
    <t xml:space="preserve">EXECUÇÃO DO CONTRAPISO</t>
  </si>
  <si>
    <t xml:space="preserve">3.1</t>
  </si>
  <si>
    <t xml:space="preserve">COMPACTAÇÃO DE SOLO - EQUIPAMENTO E MÃO DE OBRA</t>
  </si>
  <si>
    <t xml:space="preserve">3.1.1</t>
  </si>
  <si>
    <t xml:space="preserve">Aluguel de compactador de solo de percussão</t>
  </si>
  <si>
    <t xml:space="preserve">3.1.2</t>
  </si>
  <si>
    <t xml:space="preserve">3.2</t>
  </si>
  <si>
    <t xml:space="preserve">LASTRO DE CONCRETO - MATERIAL E MÃO DE OBRA</t>
  </si>
  <si>
    <t xml:space="preserve">3.2.1</t>
  </si>
  <si>
    <t xml:space="preserve">Pedra britada n. 0, ou Pedrisco (Posto pedreira - Sem frete)</t>
  </si>
  <si>
    <t xml:space="preserve">3.2.2</t>
  </si>
  <si>
    <t xml:space="preserve">Carga, manobra e descarga de solos e materiais granulares </t>
  </si>
  <si>
    <t xml:space="preserve">3.2.3</t>
  </si>
  <si>
    <t xml:space="preserve">3.3</t>
  </si>
  <si>
    <t xml:space="preserve">EXECUÇÃO DE MALHA - MATERIAL E MÃO DE OBRA</t>
  </si>
  <si>
    <t xml:space="preserve">3.3.1</t>
  </si>
  <si>
    <t xml:space="preserve">Tela de aço malha 15x15cm</t>
  </si>
  <si>
    <t xml:space="preserve">3.3.2</t>
  </si>
  <si>
    <t xml:space="preserve">3.3.3</t>
  </si>
  <si>
    <t xml:space="preserve">3.4</t>
  </si>
  <si>
    <t xml:space="preserve">EXECUÇÃO DE CONCRETO USINADO</t>
  </si>
  <si>
    <t xml:space="preserve">3.4.1</t>
  </si>
  <si>
    <t xml:space="preserve">Execução de concreto usinado</t>
  </si>
  <si>
    <t xml:space="preserve">SUBTOTAL - 3 -</t>
  </si>
  <si>
    <t xml:space="preserve">EXECUÇÃO DE PISOS</t>
  </si>
  <si>
    <t xml:space="preserve">4.1</t>
  </si>
  <si>
    <t xml:space="preserve">Execução de passeio em piso intertravado, com bloco retangular colorido de 20 x 10cm E=6cm</t>
  </si>
  <si>
    <t xml:space="preserve">4.2</t>
  </si>
  <si>
    <t xml:space="preserve">Piso intertravado de concreto </t>
  </si>
  <si>
    <t xml:space="preserve">SUBTOTAL - 4 -</t>
  </si>
  <si>
    <t xml:space="preserve">EXECUÇÃO DE PISOS ACESSIBILIDADE</t>
  </si>
  <si>
    <t xml:space="preserve">5.1</t>
  </si>
  <si>
    <t xml:space="preserve">Piso podotátil de alerta ou direcional, de concreto, assentado sobre argamassa</t>
  </si>
  <si>
    <t xml:space="preserve">m</t>
  </si>
  <si>
    <t xml:space="preserve">SUBTOTAL - 5 -</t>
  </si>
  <si>
    <t xml:space="preserve">EXECUÇÕES DIVERSAS (requadros,sarjeta, pintura reparos, etc)</t>
  </si>
  <si>
    <t xml:space="preserve">6.1</t>
  </si>
  <si>
    <t xml:space="preserve">Execução de sarjeta 30cm base x 15cm alt. (trecho reto)</t>
  </si>
  <si>
    <t xml:space="preserve">6.2</t>
  </si>
  <si>
    <t xml:space="preserve">Execução de sarjeta 30cm base x 15cm alt. (trecho curvo)</t>
  </si>
  <si>
    <t xml:space="preserve">6.3</t>
  </si>
  <si>
    <t xml:space="preserve">Assentamento de guia (meio fio) em trecho reto</t>
  </si>
  <si>
    <t xml:space="preserve">6.4</t>
  </si>
  <si>
    <t xml:space="preserve">Assentamento de guia (meio fio) em trecho curvo</t>
  </si>
  <si>
    <t xml:space="preserve">6.5</t>
  </si>
  <si>
    <t xml:space="preserve">Preparo do piso cimentado para pintura - Lixamento e limpeza</t>
  </si>
  <si>
    <t xml:space="preserve">6.6</t>
  </si>
  <si>
    <t xml:space="preserve">Pintura de piso com tinta acrílica (3 demãos), incluso fundo preparador</t>
  </si>
  <si>
    <t xml:space="preserve">SUBTOTAL - 6 -</t>
  </si>
  <si>
    <t xml:space="preserve">TOTAL GERAL</t>
  </si>
  <si>
    <t xml:space="preserve">DADOS DA EMPRESA:</t>
  </si>
  <si>
    <t xml:space="preserve">CRONOGRAMA FÍSICO-FINANCEIRO DA CALÇADA DA CAMARA MUNICIPAL DE JUNDIAI-SP</t>
  </si>
  <si>
    <t xml:space="preserve">TOTAL (R$)</t>
  </si>
  <si>
    <t xml:space="preserve">INÍCIO DA ETAPA</t>
  </si>
  <si>
    <t xml:space="preserve">TÉRMINO DA ETAPA</t>
  </si>
  <si>
    <t xml:space="preserve">DURAÇÃO (DIAS)</t>
  </si>
  <si>
    <t xml:space="preserve">Serviços preliminares</t>
  </si>
  <si>
    <t xml:space="preserve">Demolição</t>
  </si>
  <si>
    <t xml:space="preserve">Execução do contrapiso</t>
  </si>
  <si>
    <t xml:space="preserve">Execução dos pisos</t>
  </si>
  <si>
    <t xml:space="preserve">Execução dos pisos de acessibilidade</t>
  </si>
  <si>
    <t xml:space="preserve">Execuções diversas</t>
  </si>
  <si>
    <t xml:space="preserve">TOTAL DO MÊS</t>
  </si>
  <si>
    <t xml:space="preserve">TOTAL ACUMULADO</t>
  </si>
  <si>
    <t xml:space="preserve">_____________________________________________________</t>
  </si>
  <si>
    <t xml:space="preserve">EMPRESA</t>
  </si>
  <si>
    <t xml:space="preserve">CUSTO</t>
  </si>
  <si>
    <t xml:space="preserve">CRONOGRAMA FÍSICO-FINANCEIRO</t>
  </si>
  <si>
    <t xml:space="preserve">Mês 1</t>
  </si>
  <si>
    <t xml:space="preserve">Mês 2</t>
  </si>
  <si>
    <t xml:space="preserve">Mês 3</t>
  </si>
  <si>
    <t xml:space="preserve">TOTAL MENSAL</t>
  </si>
  <si>
    <t xml:space="preserve">ACUMULADO MENSAL</t>
  </si>
  <si>
    <t xml:space="preserve">PERCENTUAL</t>
  </si>
  <si>
    <t xml:space="preserve">ACUMULADO PERCENTUAL MENSAL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</si>
</sst>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&quot;R$ &quot;* #,##0.00_-;&quot;-R$ &quot;* #,##0.00_-;_-&quot;R$ &quot;* \-??_-;_-@_-"/>
    <numFmt numFmtId="166" formatCode="0%"/>
    <numFmt numFmtId="167" formatCode="mmm/yy"/>
    <numFmt numFmtId="168" formatCode="[$-416]d\-mmm\-yy;@"/>
    <numFmt numFmtId="169" formatCode="0"/>
    <numFmt numFmtId="170" formatCode="0.0%"/>
    <numFmt numFmtId="171" formatCode="0.00%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8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sz val="9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rgb="FFD6DCE5"/>
        <bgColor rgb="FFDEEBF7"/>
      </patternFill>
    </fill>
    <fill>
      <patternFill patternType="solid">
        <fgColor rgb="FFF2F2F2"/>
        <bgColor rgb="FFDEEBF7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thin">
        <color rgb="FFADB9CA"/>
      </left>
      <right style="thin">
        <color rgb="FFADB9CA"/>
      </right>
      <top/>
      <bottom style="thin">
        <color rgb="FFADB9CA"/>
      </bottom>
      <diagonal/>
    </border>
    <border diagonalUp="false" diagonalDown="false">
      <left style="thin">
        <color rgb="FFADB9CA"/>
      </left>
      <right style="thin">
        <color rgb="FFADB9CA"/>
      </right>
      <top style="thin">
        <color rgb="FFADB9CA"/>
      </top>
      <bottom style="thin">
        <color rgb="FFADB9C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2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5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3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3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653040</xdr:colOff>
      <xdr:row>1</xdr:row>
      <xdr:rowOff>38520</xdr:rowOff>
    </xdr:from>
    <xdr:to>
      <xdr:col>7</xdr:col>
      <xdr:colOff>1009080</xdr:colOff>
      <xdr:row>6</xdr:row>
      <xdr:rowOff>118440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7904520" y="411840"/>
          <a:ext cx="2441520" cy="971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C20" activeCellId="0" sqref="C20"/>
    </sheetView>
  </sheetViews>
  <sheetFormatPr defaultColWidth="8.90234375" defaultRowHeight="14.4" zeroHeight="false" outlineLevelRow="0" outlineLevelCol="0"/>
  <cols>
    <col collapsed="false" customWidth="false" hidden="false" outlineLevel="0" max="1" min="1" style="1" width="8.89"/>
    <col collapsed="false" customWidth="false" hidden="false" outlineLevel="0" max="2" min="2" style="2" width="8.89"/>
    <col collapsed="false" customWidth="true" hidden="false" outlineLevel="0" max="3" min="3" style="1" width="67.21"/>
    <col collapsed="false" customWidth="false" hidden="false" outlineLevel="0" max="5" min="4" style="2" width="8.89"/>
    <col collapsed="false" customWidth="true" hidden="false" outlineLevel="0" max="8" min="6" style="3" width="14.78"/>
    <col collapsed="false" customWidth="true" hidden="false" outlineLevel="0" max="9" min="9" style="3" width="14.66"/>
    <col collapsed="false" customWidth="false" hidden="false" outlineLevel="0" max="1024" min="10" style="1" width="8.89"/>
  </cols>
  <sheetData>
    <row r="1" customFormat="false" ht="29.4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false" ht="14.4" hidden="false" customHeight="false" outlineLevel="0" collapsed="false">
      <c r="A2" s="5" t="s">
        <v>1</v>
      </c>
      <c r="C2" s="5"/>
      <c r="D2" s="6"/>
      <c r="E2" s="6"/>
      <c r="F2" s="6"/>
      <c r="G2" s="6"/>
      <c r="H2" s="6"/>
      <c r="I2" s="6"/>
    </row>
    <row r="3" customFormat="false" ht="13.8" hidden="false" customHeight="false" outlineLevel="0" collapsed="false">
      <c r="A3" s="7" t="s">
        <v>2</v>
      </c>
      <c r="C3" s="5"/>
      <c r="D3" s="6"/>
      <c r="E3" s="6"/>
      <c r="F3" s="6"/>
      <c r="G3" s="6"/>
      <c r="H3" s="6"/>
      <c r="I3" s="6"/>
    </row>
    <row r="4" customFormat="false" ht="13.8" hidden="false" customHeight="false" outlineLevel="0" collapsed="false">
      <c r="A4" s="5" t="s">
        <v>3</v>
      </c>
      <c r="C4" s="5"/>
      <c r="D4" s="6"/>
      <c r="E4" s="6"/>
      <c r="F4" s="6"/>
      <c r="G4" s="6"/>
      <c r="H4" s="6"/>
      <c r="I4" s="6"/>
    </row>
    <row r="5" customFormat="false" ht="13.8" hidden="false" customHeight="false" outlineLevel="0" collapsed="false">
      <c r="A5" s="5" t="s">
        <v>4</v>
      </c>
    </row>
    <row r="6" customFormat="false" ht="14.4" hidden="false" customHeight="true" outlineLevel="0" collapsed="false">
      <c r="A6" s="8" t="s">
        <v>5</v>
      </c>
      <c r="B6" s="8"/>
      <c r="C6" s="8"/>
      <c r="F6" s="9"/>
      <c r="G6" s="8"/>
      <c r="H6" s="8"/>
      <c r="I6" s="8"/>
    </row>
    <row r="7" customFormat="false" ht="13.8" hidden="false" customHeight="false" outlineLevel="0" collapsed="false">
      <c r="A7" s="10" t="s">
        <v>6</v>
      </c>
      <c r="B7" s="10"/>
      <c r="C7" s="10"/>
      <c r="E7" s="11"/>
      <c r="F7" s="12"/>
      <c r="G7" s="10"/>
      <c r="H7" s="10"/>
      <c r="I7" s="10"/>
    </row>
    <row r="8" s="6" customFormat="true" ht="41.4" hidden="false" customHeight="false" outlineLevel="0" collapsed="false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4" t="s">
        <v>12</v>
      </c>
      <c r="G8" s="14" t="s">
        <v>13</v>
      </c>
      <c r="H8" s="14" t="s">
        <v>14</v>
      </c>
      <c r="I8" s="15" t="s">
        <v>15</v>
      </c>
    </row>
    <row r="9" customFormat="false" ht="14.4" hidden="false" customHeight="false" outlineLevel="0" collapsed="false">
      <c r="A9" s="16" t="n">
        <v>1</v>
      </c>
      <c r="B9" s="16"/>
      <c r="C9" s="17" t="s">
        <v>16</v>
      </c>
      <c r="D9" s="17"/>
      <c r="E9" s="17"/>
      <c r="F9" s="17"/>
      <c r="G9" s="17"/>
      <c r="H9" s="17"/>
      <c r="I9" s="17"/>
    </row>
    <row r="10" customFormat="false" ht="14.4" hidden="false" customHeight="false" outlineLevel="0" collapsed="false">
      <c r="A10" s="18" t="s">
        <v>17</v>
      </c>
      <c r="B10" s="19"/>
      <c r="C10" s="20" t="s">
        <v>18</v>
      </c>
      <c r="D10" s="20"/>
      <c r="E10" s="20"/>
      <c r="F10" s="20"/>
      <c r="G10" s="21"/>
      <c r="H10" s="21"/>
      <c r="I10" s="22" t="n">
        <f aca="false">SUM(I11:I14)</f>
        <v>0</v>
      </c>
    </row>
    <row r="11" customFormat="false" ht="14.4" hidden="false" customHeight="false" outlineLevel="0" collapsed="false">
      <c r="A11" s="23" t="s">
        <v>19</v>
      </c>
      <c r="B11" s="24" t="n">
        <v>88309</v>
      </c>
      <c r="C11" s="25" t="s">
        <v>20</v>
      </c>
      <c r="D11" s="24" t="s">
        <v>21</v>
      </c>
      <c r="E11" s="24" t="n">
        <v>8</v>
      </c>
      <c r="F11" s="26" t="n">
        <v>0</v>
      </c>
      <c r="G11" s="27" t="n">
        <v>0</v>
      </c>
      <c r="H11" s="26" t="n">
        <f aca="false">F11*(1+G11)</f>
        <v>0</v>
      </c>
      <c r="I11" s="26" t="n">
        <f aca="false">E11*H11</f>
        <v>0</v>
      </c>
    </row>
    <row r="12" customFormat="false" ht="14.4" hidden="false" customHeight="false" outlineLevel="0" collapsed="false">
      <c r="A12" s="23" t="s">
        <v>22</v>
      </c>
      <c r="B12" s="24" t="n">
        <v>88242</v>
      </c>
      <c r="C12" s="25" t="s">
        <v>23</v>
      </c>
      <c r="D12" s="24" t="s">
        <v>21</v>
      </c>
      <c r="E12" s="24" t="n">
        <v>8</v>
      </c>
      <c r="F12" s="26" t="n">
        <v>0</v>
      </c>
      <c r="G12" s="27" t="n">
        <v>0</v>
      </c>
      <c r="H12" s="26" t="n">
        <f aca="false">F12*(1+G12)</f>
        <v>0</v>
      </c>
      <c r="I12" s="26" t="n">
        <f aca="false">E12*H12</f>
        <v>0</v>
      </c>
    </row>
    <row r="13" customFormat="false" ht="14.4" hidden="false" customHeight="false" outlineLevel="0" collapsed="false">
      <c r="A13" s="23" t="s">
        <v>24</v>
      </c>
      <c r="B13" s="24" t="n">
        <v>90776</v>
      </c>
      <c r="C13" s="25" t="s">
        <v>25</v>
      </c>
      <c r="D13" s="24" t="s">
        <v>21</v>
      </c>
      <c r="E13" s="24" t="n">
        <v>8</v>
      </c>
      <c r="F13" s="26" t="n">
        <v>0</v>
      </c>
      <c r="G13" s="27" t="n">
        <v>0</v>
      </c>
      <c r="H13" s="26" t="n">
        <f aca="false">F13*(1+G13)</f>
        <v>0</v>
      </c>
      <c r="I13" s="26" t="n">
        <f aca="false">E13*H13</f>
        <v>0</v>
      </c>
    </row>
    <row r="14" customFormat="false" ht="14.4" hidden="false" customHeight="false" outlineLevel="0" collapsed="false">
      <c r="A14" s="23" t="s">
        <v>26</v>
      </c>
      <c r="B14" s="24" t="n">
        <v>90779</v>
      </c>
      <c r="C14" s="25" t="s">
        <v>27</v>
      </c>
      <c r="D14" s="24" t="s">
        <v>21</v>
      </c>
      <c r="E14" s="24" t="n">
        <v>2</v>
      </c>
      <c r="F14" s="26" t="n">
        <v>0</v>
      </c>
      <c r="G14" s="27" t="n">
        <v>0</v>
      </c>
      <c r="H14" s="26" t="n">
        <f aca="false">F14*(1+G14)</f>
        <v>0</v>
      </c>
      <c r="I14" s="26" t="n">
        <f aca="false">E14*H14</f>
        <v>0</v>
      </c>
    </row>
    <row r="15" customFormat="false" ht="14.4" hidden="false" customHeight="false" outlineLevel="0" collapsed="false">
      <c r="A15" s="18" t="s">
        <v>28</v>
      </c>
      <c r="B15" s="19"/>
      <c r="C15" s="28" t="s">
        <v>29</v>
      </c>
      <c r="D15" s="28"/>
      <c r="E15" s="28"/>
      <c r="F15" s="28"/>
      <c r="G15" s="29"/>
      <c r="H15" s="29"/>
      <c r="I15" s="22" t="n">
        <f aca="false">SUM(I16:I19)</f>
        <v>0</v>
      </c>
    </row>
    <row r="16" customFormat="false" ht="14.4" hidden="false" customHeight="false" outlineLevel="0" collapsed="false">
      <c r="A16" s="23" t="s">
        <v>30</v>
      </c>
      <c r="B16" s="24" t="n">
        <v>88309</v>
      </c>
      <c r="C16" s="25" t="s">
        <v>20</v>
      </c>
      <c r="D16" s="24" t="s">
        <v>21</v>
      </c>
      <c r="E16" s="24" t="n">
        <v>4</v>
      </c>
      <c r="F16" s="26" t="n">
        <v>0</v>
      </c>
      <c r="G16" s="27" t="n">
        <v>0</v>
      </c>
      <c r="H16" s="26" t="n">
        <f aca="false">F16*(1+G16)</f>
        <v>0</v>
      </c>
      <c r="I16" s="26" t="n">
        <f aca="false">E16*H16</f>
        <v>0</v>
      </c>
    </row>
    <row r="17" customFormat="false" ht="14.4" hidden="false" customHeight="false" outlineLevel="0" collapsed="false">
      <c r="A17" s="23" t="s">
        <v>31</v>
      </c>
      <c r="B17" s="24" t="n">
        <v>88242</v>
      </c>
      <c r="C17" s="25" t="s">
        <v>23</v>
      </c>
      <c r="D17" s="24" t="s">
        <v>21</v>
      </c>
      <c r="E17" s="24" t="n">
        <v>4</v>
      </c>
      <c r="F17" s="26" t="n">
        <v>0</v>
      </c>
      <c r="G17" s="27" t="n">
        <v>0</v>
      </c>
      <c r="H17" s="26" t="n">
        <f aca="false">F17*(1+G17)</f>
        <v>0</v>
      </c>
      <c r="I17" s="26" t="n">
        <f aca="false">E17*H17</f>
        <v>0</v>
      </c>
    </row>
    <row r="18" customFormat="false" ht="14.4" hidden="false" customHeight="false" outlineLevel="0" collapsed="false">
      <c r="A18" s="23" t="s">
        <v>32</v>
      </c>
      <c r="B18" s="24" t="n">
        <v>90776</v>
      </c>
      <c r="C18" s="25" t="s">
        <v>25</v>
      </c>
      <c r="D18" s="24" t="s">
        <v>21</v>
      </c>
      <c r="E18" s="24" t="n">
        <v>4</v>
      </c>
      <c r="F18" s="26" t="n">
        <v>0</v>
      </c>
      <c r="G18" s="27" t="n">
        <v>0</v>
      </c>
      <c r="H18" s="26" t="n">
        <f aca="false">F18*(1+G18)</f>
        <v>0</v>
      </c>
      <c r="I18" s="26" t="n">
        <f aca="false">E18*H18</f>
        <v>0</v>
      </c>
    </row>
    <row r="19" customFormat="false" ht="14.4" hidden="false" customHeight="false" outlineLevel="0" collapsed="false">
      <c r="A19" s="23" t="s">
        <v>33</v>
      </c>
      <c r="B19" s="24" t="n">
        <v>90779</v>
      </c>
      <c r="C19" s="25" t="s">
        <v>27</v>
      </c>
      <c r="D19" s="24" t="s">
        <v>21</v>
      </c>
      <c r="E19" s="24" t="n">
        <v>1</v>
      </c>
      <c r="F19" s="26" t="n">
        <v>0</v>
      </c>
      <c r="G19" s="27" t="n">
        <v>0</v>
      </c>
      <c r="H19" s="26" t="n">
        <f aca="false">F19*(1+G19)</f>
        <v>0</v>
      </c>
      <c r="I19" s="26" t="n">
        <f aca="false">E19*H19</f>
        <v>0</v>
      </c>
    </row>
    <row r="20" customFormat="false" ht="14.4" hidden="false" customHeight="false" outlineLevel="0" collapsed="false">
      <c r="A20" s="18" t="s">
        <v>34</v>
      </c>
      <c r="B20" s="19"/>
      <c r="C20" s="28" t="s">
        <v>35</v>
      </c>
      <c r="D20" s="28"/>
      <c r="E20" s="28"/>
      <c r="F20" s="28"/>
      <c r="G20" s="29"/>
      <c r="H20" s="29"/>
      <c r="I20" s="22" t="n">
        <f aca="false">SUM(I21:I23)</f>
        <v>0</v>
      </c>
    </row>
    <row r="21" s="34" customFormat="true" ht="14.4" hidden="false" customHeight="false" outlineLevel="0" collapsed="false">
      <c r="A21" s="30" t="s">
        <v>36</v>
      </c>
      <c r="B21" s="31" t="n">
        <v>98458</v>
      </c>
      <c r="C21" s="32" t="s">
        <v>37</v>
      </c>
      <c r="D21" s="31" t="s">
        <v>38</v>
      </c>
      <c r="E21" s="31" t="n">
        <v>37</v>
      </c>
      <c r="F21" s="33" t="n">
        <v>0</v>
      </c>
      <c r="G21" s="27" t="n">
        <v>0</v>
      </c>
      <c r="H21" s="26" t="n">
        <f aca="false">F21*(1+G21)</f>
        <v>0</v>
      </c>
      <c r="I21" s="26" t="n">
        <f aca="false">E21*H21</f>
        <v>0</v>
      </c>
    </row>
    <row r="22" s="34" customFormat="true" ht="14.4" hidden="false" customHeight="false" outlineLevel="0" collapsed="false">
      <c r="A22" s="30" t="s">
        <v>39</v>
      </c>
      <c r="B22" s="31" t="n">
        <v>4813</v>
      </c>
      <c r="C22" s="32" t="s">
        <v>40</v>
      </c>
      <c r="D22" s="31" t="s">
        <v>38</v>
      </c>
      <c r="E22" s="31" t="n">
        <v>2</v>
      </c>
      <c r="F22" s="33" t="n">
        <v>0</v>
      </c>
      <c r="G22" s="27" t="n">
        <v>0</v>
      </c>
      <c r="H22" s="26" t="n">
        <f aca="false">F22*(1+G22)</f>
        <v>0</v>
      </c>
      <c r="I22" s="26" t="n">
        <f aca="false">E22*H22</f>
        <v>0</v>
      </c>
    </row>
    <row r="23" s="34" customFormat="true" ht="14.4" hidden="false" customHeight="false" outlineLevel="0" collapsed="false">
      <c r="A23" s="30" t="s">
        <v>41</v>
      </c>
      <c r="B23" s="31" t="n">
        <v>34723</v>
      </c>
      <c r="C23" s="32" t="s">
        <v>42</v>
      </c>
      <c r="D23" s="31" t="s">
        <v>38</v>
      </c>
      <c r="E23" s="31" t="n">
        <v>2</v>
      </c>
      <c r="F23" s="33" t="n">
        <v>0</v>
      </c>
      <c r="G23" s="27" t="n">
        <v>0</v>
      </c>
      <c r="H23" s="26" t="n">
        <f aca="false">F23*(1+G23)</f>
        <v>0</v>
      </c>
      <c r="I23" s="26" t="n">
        <f aca="false">E23*H23</f>
        <v>0</v>
      </c>
    </row>
    <row r="24" customFormat="false" ht="14.4" hidden="false" customHeight="false" outlineLevel="0" collapsed="false">
      <c r="A24" s="24"/>
      <c r="B24" s="24"/>
      <c r="C24" s="35" t="s">
        <v>43</v>
      </c>
      <c r="D24" s="36"/>
      <c r="E24" s="36"/>
      <c r="F24" s="37"/>
      <c r="G24" s="37"/>
      <c r="H24" s="37"/>
      <c r="I24" s="37" t="n">
        <f aca="false">I10+I15+I20</f>
        <v>0</v>
      </c>
    </row>
    <row r="25" customFormat="false" ht="14.4" hidden="false" customHeight="false" outlineLevel="0" collapsed="false">
      <c r="A25" s="16" t="n">
        <v>2</v>
      </c>
      <c r="B25" s="16"/>
      <c r="C25" s="17" t="s">
        <v>44</v>
      </c>
      <c r="D25" s="17"/>
      <c r="E25" s="17"/>
      <c r="F25" s="17"/>
      <c r="G25" s="17"/>
      <c r="H25" s="17"/>
      <c r="I25" s="17"/>
    </row>
    <row r="26" customFormat="false" ht="14.4" hidden="false" customHeight="false" outlineLevel="0" collapsed="false">
      <c r="A26" s="18" t="s">
        <v>45</v>
      </c>
      <c r="B26" s="19"/>
      <c r="C26" s="28" t="s">
        <v>46</v>
      </c>
      <c r="D26" s="28"/>
      <c r="E26" s="28"/>
      <c r="F26" s="28"/>
      <c r="G26" s="29"/>
      <c r="H26" s="29"/>
      <c r="I26" s="22" t="n">
        <f aca="false">SUM(I27:I28)</f>
        <v>0</v>
      </c>
    </row>
    <row r="27" customFormat="false" ht="14.4" hidden="false" customHeight="false" outlineLevel="0" collapsed="false">
      <c r="A27" s="30" t="s">
        <v>47</v>
      </c>
      <c r="B27" s="31" t="n">
        <v>5952</v>
      </c>
      <c r="C27" s="32" t="s">
        <v>48</v>
      </c>
      <c r="D27" s="31" t="s">
        <v>21</v>
      </c>
      <c r="E27" s="31" t="n">
        <f aca="false">8*7</f>
        <v>56</v>
      </c>
      <c r="F27" s="33" t="n">
        <v>0</v>
      </c>
      <c r="G27" s="27" t="n">
        <v>0</v>
      </c>
      <c r="H27" s="26" t="n">
        <f aca="false">F27*(1+G27)</f>
        <v>0</v>
      </c>
      <c r="I27" s="26" t="n">
        <f aca="false">E27*H27</f>
        <v>0</v>
      </c>
    </row>
    <row r="28" customFormat="false" ht="14.4" hidden="false" customHeight="false" outlineLevel="0" collapsed="false">
      <c r="A28" s="18" t="s">
        <v>49</v>
      </c>
      <c r="B28" s="19"/>
      <c r="C28" s="28" t="s">
        <v>50</v>
      </c>
      <c r="D28" s="28"/>
      <c r="E28" s="28"/>
      <c r="F28" s="28"/>
      <c r="G28" s="29"/>
      <c r="H28" s="29"/>
      <c r="I28" s="22" t="n">
        <f aca="false">SUM(I29:I30)</f>
        <v>0</v>
      </c>
    </row>
    <row r="29" s="34" customFormat="true" ht="14.4" hidden="false" customHeight="false" outlineLevel="0" collapsed="false">
      <c r="A29" s="23" t="s">
        <v>51</v>
      </c>
      <c r="B29" s="31" t="n">
        <v>100981</v>
      </c>
      <c r="C29" s="32" t="s">
        <v>52</v>
      </c>
      <c r="D29" s="31" t="s">
        <v>53</v>
      </c>
      <c r="E29" s="31" t="n">
        <f aca="false">380*0.2</f>
        <v>76</v>
      </c>
      <c r="F29" s="33" t="n">
        <v>0</v>
      </c>
      <c r="G29" s="27" t="n">
        <v>0</v>
      </c>
      <c r="H29" s="26" t="n">
        <f aca="false">F29*(1+G29)</f>
        <v>0</v>
      </c>
      <c r="I29" s="26" t="n">
        <f aca="false">E29*H29</f>
        <v>0</v>
      </c>
    </row>
    <row r="30" s="34" customFormat="true" ht="14.4" hidden="false" customHeight="false" outlineLevel="0" collapsed="false">
      <c r="A30" s="23" t="s">
        <v>54</v>
      </c>
      <c r="B30" s="31" t="n">
        <v>97918</v>
      </c>
      <c r="C30" s="32" t="s">
        <v>55</v>
      </c>
      <c r="D30" s="31" t="s">
        <v>56</v>
      </c>
      <c r="E30" s="31" t="n">
        <v>76</v>
      </c>
      <c r="F30" s="33" t="n">
        <v>0</v>
      </c>
      <c r="G30" s="27" t="n">
        <v>0</v>
      </c>
      <c r="H30" s="26" t="n">
        <f aca="false">F30*(1+G30)</f>
        <v>0</v>
      </c>
      <c r="I30" s="26" t="n">
        <f aca="false">E30*H30</f>
        <v>0</v>
      </c>
    </row>
    <row r="31" customFormat="false" ht="14.4" hidden="false" customHeight="false" outlineLevel="0" collapsed="false">
      <c r="A31" s="18" t="s">
        <v>57</v>
      </c>
      <c r="B31" s="19"/>
      <c r="C31" s="28" t="s">
        <v>58</v>
      </c>
      <c r="D31" s="28"/>
      <c r="E31" s="28"/>
      <c r="F31" s="28"/>
      <c r="G31" s="29"/>
      <c r="H31" s="29"/>
      <c r="I31" s="22" t="n">
        <f aca="false">SUM(I32:I35)</f>
        <v>0</v>
      </c>
    </row>
    <row r="32" customFormat="false" ht="14.4" hidden="false" customHeight="false" outlineLevel="0" collapsed="false">
      <c r="A32" s="23" t="s">
        <v>59</v>
      </c>
      <c r="B32" s="24" t="n">
        <v>88309</v>
      </c>
      <c r="C32" s="25" t="s">
        <v>20</v>
      </c>
      <c r="D32" s="24" t="s">
        <v>21</v>
      </c>
      <c r="E32" s="24" t="n">
        <v>120</v>
      </c>
      <c r="F32" s="26" t="n">
        <v>0</v>
      </c>
      <c r="G32" s="27" t="n">
        <v>0</v>
      </c>
      <c r="H32" s="26" t="n">
        <f aca="false">F32*(1+G32)</f>
        <v>0</v>
      </c>
      <c r="I32" s="26" t="n">
        <f aca="false">E32*H32</f>
        <v>0</v>
      </c>
    </row>
    <row r="33" customFormat="false" ht="14.4" hidden="false" customHeight="false" outlineLevel="0" collapsed="false">
      <c r="A33" s="23" t="s">
        <v>60</v>
      </c>
      <c r="B33" s="24" t="n">
        <v>88242</v>
      </c>
      <c r="C33" s="25" t="s">
        <v>23</v>
      </c>
      <c r="D33" s="24" t="s">
        <v>21</v>
      </c>
      <c r="E33" s="24" t="n">
        <v>120</v>
      </c>
      <c r="F33" s="26" t="n">
        <v>0</v>
      </c>
      <c r="G33" s="27" t="n">
        <v>0</v>
      </c>
      <c r="H33" s="26" t="n">
        <f aca="false">F33*(1+G33)</f>
        <v>0</v>
      </c>
      <c r="I33" s="26" t="n">
        <f aca="false">E33*H33</f>
        <v>0</v>
      </c>
    </row>
    <row r="34" customFormat="false" ht="14.4" hidden="false" customHeight="false" outlineLevel="0" collapsed="false">
      <c r="A34" s="23" t="s">
        <v>61</v>
      </c>
      <c r="B34" s="24" t="n">
        <v>90776</v>
      </c>
      <c r="C34" s="25" t="s">
        <v>25</v>
      </c>
      <c r="D34" s="24" t="s">
        <v>21</v>
      </c>
      <c r="E34" s="24" t="n">
        <v>120</v>
      </c>
      <c r="F34" s="26" t="n">
        <v>0</v>
      </c>
      <c r="G34" s="27" t="n">
        <v>0</v>
      </c>
      <c r="H34" s="26" t="n">
        <f aca="false">F34*(1+G34)</f>
        <v>0</v>
      </c>
      <c r="I34" s="26" t="n">
        <f aca="false">E34*H34</f>
        <v>0</v>
      </c>
    </row>
    <row r="35" customFormat="false" ht="14.4" hidden="false" customHeight="false" outlineLevel="0" collapsed="false">
      <c r="A35" s="23" t="s">
        <v>62</v>
      </c>
      <c r="B35" s="24" t="n">
        <v>90779</v>
      </c>
      <c r="C35" s="25" t="s">
        <v>27</v>
      </c>
      <c r="D35" s="24" t="s">
        <v>21</v>
      </c>
      <c r="E35" s="24" t="n">
        <v>4</v>
      </c>
      <c r="F35" s="26" t="n">
        <v>0</v>
      </c>
      <c r="G35" s="27" t="n">
        <v>0</v>
      </c>
      <c r="H35" s="26" t="n">
        <f aca="false">F35*(1+G35)</f>
        <v>0</v>
      </c>
      <c r="I35" s="26" t="n">
        <f aca="false">E35*H35</f>
        <v>0</v>
      </c>
    </row>
    <row r="36" customFormat="false" ht="14.4" hidden="false" customHeight="false" outlineLevel="0" collapsed="false">
      <c r="A36" s="24"/>
      <c r="B36" s="24"/>
      <c r="C36" s="35" t="s">
        <v>63</v>
      </c>
      <c r="D36" s="36"/>
      <c r="E36" s="36"/>
      <c r="F36" s="37"/>
      <c r="G36" s="37"/>
      <c r="H36" s="37"/>
      <c r="I36" s="37" t="n">
        <f aca="false">I28+I31</f>
        <v>0</v>
      </c>
    </row>
    <row r="37" customFormat="false" ht="14.4" hidden="false" customHeight="false" outlineLevel="0" collapsed="false">
      <c r="A37" s="16" t="n">
        <v>3</v>
      </c>
      <c r="B37" s="16"/>
      <c r="C37" s="17" t="s">
        <v>64</v>
      </c>
      <c r="D37" s="17"/>
      <c r="E37" s="17"/>
      <c r="F37" s="17"/>
      <c r="G37" s="17"/>
      <c r="H37" s="17"/>
      <c r="I37" s="17"/>
    </row>
    <row r="38" customFormat="false" ht="14.4" hidden="false" customHeight="false" outlineLevel="0" collapsed="false">
      <c r="A38" s="18" t="s">
        <v>65</v>
      </c>
      <c r="B38" s="19"/>
      <c r="C38" s="28" t="s">
        <v>66</v>
      </c>
      <c r="D38" s="28"/>
      <c r="E38" s="28"/>
      <c r="F38" s="28"/>
      <c r="G38" s="29"/>
      <c r="H38" s="29"/>
      <c r="I38" s="22" t="n">
        <f aca="false">I39+I40</f>
        <v>0</v>
      </c>
    </row>
    <row r="39" customFormat="false" ht="14.4" hidden="false" customHeight="false" outlineLevel="0" collapsed="false">
      <c r="A39" s="23" t="s">
        <v>67</v>
      </c>
      <c r="B39" s="24" t="n">
        <v>91533</v>
      </c>
      <c r="C39" s="25" t="s">
        <v>68</v>
      </c>
      <c r="D39" s="24" t="s">
        <v>21</v>
      </c>
      <c r="E39" s="24" t="n">
        <v>56</v>
      </c>
      <c r="F39" s="26" t="n">
        <v>0</v>
      </c>
      <c r="G39" s="27" t="n">
        <v>0</v>
      </c>
      <c r="H39" s="26" t="n">
        <f aca="false">F39*(1+G39)</f>
        <v>0</v>
      </c>
      <c r="I39" s="26" t="n">
        <f aca="false">E39*H39</f>
        <v>0</v>
      </c>
    </row>
    <row r="40" customFormat="false" ht="14.4" hidden="false" customHeight="false" outlineLevel="0" collapsed="false">
      <c r="A40" s="23" t="s">
        <v>69</v>
      </c>
      <c r="B40" s="24" t="n">
        <v>88242</v>
      </c>
      <c r="C40" s="25" t="s">
        <v>23</v>
      </c>
      <c r="D40" s="24" t="s">
        <v>21</v>
      </c>
      <c r="E40" s="24" t="n">
        <v>16</v>
      </c>
      <c r="F40" s="26" t="n">
        <v>0</v>
      </c>
      <c r="G40" s="27" t="n">
        <v>0</v>
      </c>
      <c r="H40" s="26" t="n">
        <f aca="false">F40*(1+G40)</f>
        <v>0</v>
      </c>
      <c r="I40" s="26" t="n">
        <f aca="false">E40*H40</f>
        <v>0</v>
      </c>
    </row>
    <row r="41" customFormat="false" ht="14.4" hidden="false" customHeight="false" outlineLevel="0" collapsed="false">
      <c r="A41" s="18" t="s">
        <v>70</v>
      </c>
      <c r="B41" s="19"/>
      <c r="C41" s="28" t="s">
        <v>71</v>
      </c>
      <c r="D41" s="28"/>
      <c r="E41" s="28"/>
      <c r="F41" s="28"/>
      <c r="G41" s="29"/>
      <c r="H41" s="29"/>
      <c r="I41" s="22" t="n">
        <f aca="false">SUM(I42:I44)</f>
        <v>0</v>
      </c>
    </row>
    <row r="42" s="34" customFormat="true" ht="14.4" hidden="false" customHeight="false" outlineLevel="0" collapsed="false">
      <c r="A42" s="30" t="s">
        <v>72</v>
      </c>
      <c r="B42" s="31" t="n">
        <v>4720</v>
      </c>
      <c r="C42" s="32" t="s">
        <v>73</v>
      </c>
      <c r="D42" s="31" t="s">
        <v>53</v>
      </c>
      <c r="E42" s="31" t="n">
        <v>25</v>
      </c>
      <c r="F42" s="33" t="n">
        <v>0</v>
      </c>
      <c r="G42" s="38" t="n">
        <v>0</v>
      </c>
      <c r="H42" s="33" t="n">
        <f aca="false">F42*(1+G42)</f>
        <v>0</v>
      </c>
      <c r="I42" s="33" t="n">
        <f aca="false">E42*H42</f>
        <v>0</v>
      </c>
    </row>
    <row r="43" s="34" customFormat="true" ht="14.4" hidden="false" customHeight="false" outlineLevel="0" collapsed="false">
      <c r="A43" s="30" t="s">
        <v>74</v>
      </c>
      <c r="B43" s="31" t="n">
        <v>100976</v>
      </c>
      <c r="C43" s="32" t="s">
        <v>75</v>
      </c>
      <c r="D43" s="31" t="s">
        <v>53</v>
      </c>
      <c r="E43" s="31" t="n">
        <v>25</v>
      </c>
      <c r="F43" s="33" t="n">
        <v>0</v>
      </c>
      <c r="G43" s="38" t="n">
        <v>0</v>
      </c>
      <c r="H43" s="33" t="n">
        <f aca="false">F43*(1+G43)</f>
        <v>0</v>
      </c>
      <c r="I43" s="33" t="n">
        <f aca="false">E43*H43</f>
        <v>0</v>
      </c>
    </row>
    <row r="44" s="34" customFormat="true" ht="14.4" hidden="false" customHeight="false" outlineLevel="0" collapsed="false">
      <c r="A44" s="30" t="s">
        <v>76</v>
      </c>
      <c r="B44" s="31" t="n">
        <v>88242</v>
      </c>
      <c r="C44" s="32" t="s">
        <v>23</v>
      </c>
      <c r="D44" s="31" t="s">
        <v>21</v>
      </c>
      <c r="E44" s="31" t="n">
        <v>16</v>
      </c>
      <c r="F44" s="33" t="n">
        <v>0</v>
      </c>
      <c r="G44" s="38" t="n">
        <v>0</v>
      </c>
      <c r="H44" s="33" t="n">
        <f aca="false">F44*(1+G44)</f>
        <v>0</v>
      </c>
      <c r="I44" s="33" t="n">
        <f aca="false">E44*H44</f>
        <v>0</v>
      </c>
    </row>
    <row r="45" customFormat="false" ht="14.4" hidden="false" customHeight="false" outlineLevel="0" collapsed="false">
      <c r="A45" s="18" t="s">
        <v>77</v>
      </c>
      <c r="B45" s="19"/>
      <c r="C45" s="28" t="s">
        <v>78</v>
      </c>
      <c r="D45" s="28"/>
      <c r="E45" s="28"/>
      <c r="F45" s="28"/>
      <c r="G45" s="29"/>
      <c r="H45" s="29"/>
      <c r="I45" s="22" t="n">
        <f aca="false">SUM(I46:I48)</f>
        <v>0</v>
      </c>
    </row>
    <row r="46" s="34" customFormat="true" ht="14.4" hidden="false" customHeight="false" outlineLevel="0" collapsed="false">
      <c r="A46" s="30" t="s">
        <v>79</v>
      </c>
      <c r="B46" s="31" t="n">
        <v>10917</v>
      </c>
      <c r="C46" s="32" t="s">
        <v>80</v>
      </c>
      <c r="D46" s="31" t="s">
        <v>38</v>
      </c>
      <c r="E46" s="31" t="n">
        <v>350</v>
      </c>
      <c r="F46" s="33" t="n">
        <v>0</v>
      </c>
      <c r="G46" s="38" t="n">
        <v>0</v>
      </c>
      <c r="H46" s="33" t="n">
        <f aca="false">F46*(1+G46)</f>
        <v>0</v>
      </c>
      <c r="I46" s="33" t="n">
        <f aca="false">E46*H46</f>
        <v>0</v>
      </c>
    </row>
    <row r="47" customFormat="false" ht="14.4" hidden="false" customHeight="false" outlineLevel="0" collapsed="false">
      <c r="A47" s="23" t="s">
        <v>81</v>
      </c>
      <c r="B47" s="24" t="n">
        <v>88309</v>
      </c>
      <c r="C47" s="25" t="s">
        <v>20</v>
      </c>
      <c r="D47" s="24" t="s">
        <v>21</v>
      </c>
      <c r="E47" s="24" t="n">
        <v>32</v>
      </c>
      <c r="F47" s="26" t="n">
        <v>0</v>
      </c>
      <c r="G47" s="27" t="n">
        <v>0</v>
      </c>
      <c r="H47" s="26" t="n">
        <f aca="false">F47*(1+G47)</f>
        <v>0</v>
      </c>
      <c r="I47" s="33" t="n">
        <f aca="false">E47*H47</f>
        <v>0</v>
      </c>
    </row>
    <row r="48" customFormat="false" ht="14.4" hidden="false" customHeight="false" outlineLevel="0" collapsed="false">
      <c r="A48" s="23" t="s">
        <v>82</v>
      </c>
      <c r="B48" s="24" t="n">
        <v>88242</v>
      </c>
      <c r="C48" s="25" t="s">
        <v>23</v>
      </c>
      <c r="D48" s="24" t="s">
        <v>21</v>
      </c>
      <c r="E48" s="24" t="n">
        <v>32</v>
      </c>
      <c r="F48" s="26" t="n">
        <v>0</v>
      </c>
      <c r="G48" s="27" t="n">
        <v>0</v>
      </c>
      <c r="H48" s="26" t="n">
        <f aca="false">F48*(1+G48)</f>
        <v>0</v>
      </c>
      <c r="I48" s="33" t="n">
        <f aca="false">E48*H48</f>
        <v>0</v>
      </c>
    </row>
    <row r="49" customFormat="false" ht="14.4" hidden="false" customHeight="false" outlineLevel="0" collapsed="false">
      <c r="A49" s="18" t="s">
        <v>83</v>
      </c>
      <c r="B49" s="19"/>
      <c r="C49" s="28" t="s">
        <v>84</v>
      </c>
      <c r="D49" s="28"/>
      <c r="E49" s="28"/>
      <c r="F49" s="28"/>
      <c r="G49" s="29"/>
      <c r="H49" s="29"/>
      <c r="I49" s="22" t="n">
        <f aca="false">I50</f>
        <v>0</v>
      </c>
    </row>
    <row r="50" customFormat="false" ht="14.4" hidden="false" customHeight="false" outlineLevel="0" collapsed="false">
      <c r="A50" s="23" t="s">
        <v>85</v>
      </c>
      <c r="B50" s="24" t="n">
        <v>99235</v>
      </c>
      <c r="C50" s="25" t="s">
        <v>86</v>
      </c>
      <c r="D50" s="24" t="s">
        <v>53</v>
      </c>
      <c r="E50" s="24" t="n">
        <v>37.5</v>
      </c>
      <c r="F50" s="26" t="n">
        <v>0</v>
      </c>
      <c r="G50" s="27" t="n">
        <v>0</v>
      </c>
      <c r="H50" s="26" t="n">
        <f aca="false">F50*(1+G50)</f>
        <v>0</v>
      </c>
      <c r="I50" s="33" t="n">
        <f aca="false">E50*H50</f>
        <v>0</v>
      </c>
    </row>
    <row r="51" customFormat="false" ht="14.4" hidden="false" customHeight="false" outlineLevel="0" collapsed="false">
      <c r="A51" s="24"/>
      <c r="B51" s="24"/>
      <c r="C51" s="35" t="s">
        <v>87</v>
      </c>
      <c r="D51" s="36"/>
      <c r="E51" s="36"/>
      <c r="F51" s="37"/>
      <c r="G51" s="37"/>
      <c r="H51" s="37"/>
      <c r="I51" s="37" t="n">
        <f aca="false">I38+I41+I45+I49</f>
        <v>0</v>
      </c>
    </row>
    <row r="52" customFormat="false" ht="14.4" hidden="false" customHeight="false" outlineLevel="0" collapsed="false">
      <c r="A52" s="16" t="n">
        <v>4</v>
      </c>
      <c r="B52" s="16"/>
      <c r="C52" s="17" t="s">
        <v>88</v>
      </c>
      <c r="D52" s="17"/>
      <c r="E52" s="17"/>
      <c r="F52" s="17"/>
      <c r="G52" s="17"/>
      <c r="H52" s="17"/>
      <c r="I52" s="17"/>
    </row>
    <row r="53" customFormat="false" ht="28.8" hidden="false" customHeight="false" outlineLevel="0" collapsed="false">
      <c r="A53" s="24" t="s">
        <v>89</v>
      </c>
      <c r="B53" s="24" t="n">
        <v>93679</v>
      </c>
      <c r="C53" s="39" t="s">
        <v>90</v>
      </c>
      <c r="D53" s="24" t="s">
        <v>38</v>
      </c>
      <c r="E53" s="40" t="n">
        <v>380</v>
      </c>
      <c r="F53" s="26" t="n">
        <v>0</v>
      </c>
      <c r="G53" s="27" t="n">
        <v>0</v>
      </c>
      <c r="H53" s="26" t="n">
        <f aca="false">F53*(1+G53)</f>
        <v>0</v>
      </c>
      <c r="I53" s="33" t="n">
        <f aca="false">E53*H53</f>
        <v>0</v>
      </c>
    </row>
    <row r="54" customFormat="false" ht="14.4" hidden="false" customHeight="false" outlineLevel="0" collapsed="false">
      <c r="A54" s="23" t="s">
        <v>91</v>
      </c>
      <c r="B54" s="24" t="n">
        <v>36170</v>
      </c>
      <c r="C54" s="41" t="s">
        <v>92</v>
      </c>
      <c r="D54" s="24" t="s">
        <v>38</v>
      </c>
      <c r="E54" s="24" t="n">
        <v>380</v>
      </c>
      <c r="F54" s="26" t="n">
        <v>0</v>
      </c>
      <c r="G54" s="27" t="n">
        <v>0</v>
      </c>
      <c r="H54" s="26" t="n">
        <f aca="false">F54*(1+G54)</f>
        <v>0</v>
      </c>
      <c r="I54" s="33" t="n">
        <f aca="false">E54*H54</f>
        <v>0</v>
      </c>
    </row>
    <row r="55" customFormat="false" ht="14.4" hidden="false" customHeight="false" outlineLevel="0" collapsed="false">
      <c r="A55" s="24"/>
      <c r="B55" s="24"/>
      <c r="C55" s="35" t="s">
        <v>93</v>
      </c>
      <c r="D55" s="36"/>
      <c r="E55" s="36"/>
      <c r="F55" s="37"/>
      <c r="G55" s="37"/>
      <c r="H55" s="37"/>
      <c r="I55" s="37" t="n">
        <f aca="false">SUM(I53:I54)</f>
        <v>0</v>
      </c>
    </row>
    <row r="56" customFormat="false" ht="14.4" hidden="false" customHeight="false" outlineLevel="0" collapsed="false">
      <c r="A56" s="16" t="n">
        <v>5</v>
      </c>
      <c r="B56" s="16"/>
      <c r="C56" s="17" t="s">
        <v>94</v>
      </c>
      <c r="D56" s="17"/>
      <c r="E56" s="17"/>
      <c r="F56" s="17"/>
      <c r="G56" s="17"/>
      <c r="H56" s="17"/>
      <c r="I56" s="17"/>
    </row>
    <row r="57" s="43" customFormat="true" ht="14.4" hidden="false" customHeight="false" outlineLevel="0" collapsed="false">
      <c r="A57" s="30" t="s">
        <v>95</v>
      </c>
      <c r="B57" s="31" t="n">
        <v>104658</v>
      </c>
      <c r="C57" s="42" t="s">
        <v>96</v>
      </c>
      <c r="D57" s="31" t="s">
        <v>97</v>
      </c>
      <c r="E57" s="31" t="n">
        <v>115</v>
      </c>
      <c r="F57" s="33" t="n">
        <v>0</v>
      </c>
      <c r="G57" s="38" t="n">
        <v>0</v>
      </c>
      <c r="H57" s="33" t="n">
        <f aca="false">F57*(1+G57)</f>
        <v>0</v>
      </c>
      <c r="I57" s="33" t="n">
        <f aca="false">E57*H57</f>
        <v>0</v>
      </c>
    </row>
    <row r="58" customFormat="false" ht="14.4" hidden="false" customHeight="false" outlineLevel="0" collapsed="false">
      <c r="A58" s="23"/>
      <c r="B58" s="23"/>
      <c r="C58" s="35" t="s">
        <v>98</v>
      </c>
      <c r="D58" s="36"/>
      <c r="E58" s="36"/>
      <c r="F58" s="37"/>
      <c r="G58" s="37"/>
      <c r="H58" s="37"/>
      <c r="I58" s="37" t="n">
        <f aca="false">I57</f>
        <v>0</v>
      </c>
    </row>
    <row r="59" customFormat="false" ht="14.4" hidden="false" customHeight="false" outlineLevel="0" collapsed="false">
      <c r="A59" s="16" t="n">
        <v>6</v>
      </c>
      <c r="B59" s="16"/>
      <c r="C59" s="17" t="s">
        <v>99</v>
      </c>
      <c r="D59" s="17"/>
      <c r="E59" s="17"/>
      <c r="F59" s="17"/>
      <c r="G59" s="17"/>
      <c r="H59" s="17"/>
      <c r="I59" s="17"/>
    </row>
    <row r="60" customFormat="false" ht="14.4" hidden="false" customHeight="false" outlineLevel="0" collapsed="false">
      <c r="A60" s="23" t="s">
        <v>100</v>
      </c>
      <c r="B60" s="24" t="n">
        <v>94281</v>
      </c>
      <c r="C60" s="25" t="s">
        <v>101</v>
      </c>
      <c r="D60" s="24" t="s">
        <v>97</v>
      </c>
      <c r="E60" s="24" t="n">
        <v>53</v>
      </c>
      <c r="F60" s="26" t="n">
        <v>0</v>
      </c>
      <c r="G60" s="27" t="n">
        <v>0</v>
      </c>
      <c r="H60" s="26" t="n">
        <f aca="false">F60*(1+G60)</f>
        <v>0</v>
      </c>
      <c r="I60" s="33" t="n">
        <f aca="false">E60*H60</f>
        <v>0</v>
      </c>
    </row>
    <row r="61" customFormat="false" ht="14.4" hidden="false" customHeight="false" outlineLevel="0" collapsed="false">
      <c r="A61" s="23" t="s">
        <v>102</v>
      </c>
      <c r="B61" s="24" t="n">
        <v>94282</v>
      </c>
      <c r="C61" s="25" t="s">
        <v>103</v>
      </c>
      <c r="D61" s="24" t="s">
        <v>97</v>
      </c>
      <c r="E61" s="24" t="n">
        <v>14</v>
      </c>
      <c r="F61" s="26" t="n">
        <v>0</v>
      </c>
      <c r="G61" s="27" t="n">
        <v>0</v>
      </c>
      <c r="H61" s="26" t="n">
        <f aca="false">F61*(1+G61)</f>
        <v>0</v>
      </c>
      <c r="I61" s="33" t="n">
        <f aca="false">E61*H61</f>
        <v>0</v>
      </c>
    </row>
    <row r="62" customFormat="false" ht="14.4" hidden="false" customHeight="false" outlineLevel="0" collapsed="false">
      <c r="A62" s="23" t="s">
        <v>104</v>
      </c>
      <c r="B62" s="24" t="n">
        <v>94273</v>
      </c>
      <c r="C62" s="25" t="s">
        <v>105</v>
      </c>
      <c r="D62" s="24" t="s">
        <v>97</v>
      </c>
      <c r="E62" s="24" t="n">
        <v>53</v>
      </c>
      <c r="F62" s="26" t="n">
        <v>0</v>
      </c>
      <c r="G62" s="27" t="n">
        <v>0</v>
      </c>
      <c r="H62" s="26" t="n">
        <f aca="false">F62*(1+G62)</f>
        <v>0</v>
      </c>
      <c r="I62" s="33" t="n">
        <f aca="false">E62*H62</f>
        <v>0</v>
      </c>
    </row>
    <row r="63" customFormat="false" ht="14.4" hidden="false" customHeight="false" outlineLevel="0" collapsed="false">
      <c r="A63" s="23" t="s">
        <v>106</v>
      </c>
      <c r="B63" s="24" t="n">
        <v>94274</v>
      </c>
      <c r="C63" s="25" t="s">
        <v>107</v>
      </c>
      <c r="D63" s="24" t="s">
        <v>97</v>
      </c>
      <c r="E63" s="24" t="n">
        <v>14</v>
      </c>
      <c r="F63" s="26" t="n">
        <v>0</v>
      </c>
      <c r="G63" s="27" t="n">
        <v>0</v>
      </c>
      <c r="H63" s="26" t="n">
        <f aca="false">F63*(1+G63)</f>
        <v>0</v>
      </c>
      <c r="I63" s="33" t="n">
        <f aca="false">E63*H63</f>
        <v>0</v>
      </c>
    </row>
    <row r="64" customFormat="false" ht="14.4" hidden="false" customHeight="false" outlineLevel="0" collapsed="false">
      <c r="A64" s="23" t="s">
        <v>108</v>
      </c>
      <c r="B64" s="24" t="n">
        <v>102488</v>
      </c>
      <c r="C64" s="25" t="s">
        <v>109</v>
      </c>
      <c r="D64" s="24" t="s">
        <v>38</v>
      </c>
      <c r="E64" s="24" t="n">
        <v>26</v>
      </c>
      <c r="F64" s="26" t="n">
        <v>0</v>
      </c>
      <c r="G64" s="27" t="n">
        <v>0</v>
      </c>
      <c r="H64" s="26" t="n">
        <f aca="false">F64*(1+G64)</f>
        <v>0</v>
      </c>
      <c r="I64" s="33" t="n">
        <f aca="false">E64*H64</f>
        <v>0</v>
      </c>
    </row>
    <row r="65" customFormat="false" ht="14.4" hidden="false" customHeight="false" outlineLevel="0" collapsed="false">
      <c r="A65" s="23" t="s">
        <v>110</v>
      </c>
      <c r="B65" s="24" t="n">
        <v>102492</v>
      </c>
      <c r="C65" s="25" t="s">
        <v>111</v>
      </c>
      <c r="D65" s="24" t="s">
        <v>38</v>
      </c>
      <c r="E65" s="24" t="n">
        <v>26</v>
      </c>
      <c r="F65" s="26" t="n">
        <v>0</v>
      </c>
      <c r="G65" s="27" t="n">
        <v>0</v>
      </c>
      <c r="H65" s="26" t="n">
        <f aca="false">F65*(1+G65)</f>
        <v>0</v>
      </c>
      <c r="I65" s="33" t="n">
        <f aca="false">E65*H65</f>
        <v>0</v>
      </c>
    </row>
    <row r="66" customFormat="false" ht="14.4" hidden="false" customHeight="false" outlineLevel="0" collapsed="false">
      <c r="A66" s="23"/>
      <c r="B66" s="23"/>
      <c r="C66" s="35" t="s">
        <v>112</v>
      </c>
      <c r="D66" s="36"/>
      <c r="E66" s="36"/>
      <c r="F66" s="37"/>
      <c r="G66" s="37"/>
      <c r="H66" s="37"/>
      <c r="I66" s="37" t="n">
        <f aca="false">SUM(I60:I65)</f>
        <v>0</v>
      </c>
    </row>
    <row r="67" customFormat="false" ht="14.4" hidden="false" customHeight="false" outlineLevel="0" collapsed="false">
      <c r="A67" s="44"/>
      <c r="B67" s="45"/>
      <c r="C67" s="46" t="s">
        <v>113</v>
      </c>
      <c r="D67" s="45"/>
      <c r="E67" s="45"/>
      <c r="F67" s="47"/>
      <c r="G67" s="47"/>
      <c r="H67" s="47"/>
      <c r="I67" s="48" t="n">
        <f aca="false">I24+I36+I51+I55+I58+I66</f>
        <v>0</v>
      </c>
    </row>
    <row r="69" customFormat="false" ht="13.8" hidden="false" customHeight="false" outlineLevel="0" collapsed="false">
      <c r="A69" s="49" t="s">
        <v>114</v>
      </c>
      <c r="B69" s="49"/>
      <c r="C69" s="49"/>
      <c r="D69" s="49"/>
      <c r="E69" s="49"/>
      <c r="F69" s="49"/>
      <c r="G69" s="49"/>
      <c r="H69" s="49"/>
      <c r="I69" s="49"/>
    </row>
    <row r="70" customFormat="false" ht="13.8" hidden="false" customHeight="false" outlineLevel="0" collapsed="false">
      <c r="A70" s="50"/>
      <c r="B70" s="50"/>
      <c r="C70" s="50"/>
      <c r="D70" s="50"/>
      <c r="E70" s="50"/>
      <c r="F70" s="50"/>
      <c r="G70" s="50"/>
      <c r="H70" s="50"/>
      <c r="I70" s="50"/>
    </row>
    <row r="71" customFormat="false" ht="13.8" hidden="false" customHeight="false" outlineLevel="0" collapsed="false">
      <c r="A71" s="50"/>
      <c r="B71" s="50"/>
      <c r="C71" s="50"/>
      <c r="D71" s="50"/>
      <c r="E71" s="50"/>
      <c r="F71" s="50"/>
      <c r="G71" s="50"/>
      <c r="H71" s="50"/>
      <c r="I71" s="50"/>
    </row>
    <row r="72" customFormat="false" ht="13.8" hidden="false" customHeight="false" outlineLevel="0" collapsed="false">
      <c r="A72" s="50"/>
      <c r="B72" s="50"/>
      <c r="C72" s="50"/>
      <c r="D72" s="50"/>
      <c r="E72" s="50"/>
      <c r="F72" s="50"/>
      <c r="G72" s="50"/>
      <c r="H72" s="50"/>
      <c r="I72" s="50"/>
    </row>
    <row r="73" customFormat="false" ht="13.8" hidden="false" customHeight="false" outlineLevel="0" collapsed="false">
      <c r="A73" s="50"/>
      <c r="B73" s="50"/>
      <c r="C73" s="50"/>
      <c r="D73" s="50"/>
      <c r="E73" s="50"/>
      <c r="F73" s="50"/>
      <c r="G73" s="50"/>
      <c r="H73" s="50"/>
      <c r="I73" s="50"/>
    </row>
    <row r="74" customFormat="false" ht="13.8" hidden="false" customHeight="false" outlineLevel="0" collapsed="false">
      <c r="A74" s="50"/>
      <c r="B74" s="50"/>
      <c r="C74" s="50"/>
      <c r="D74" s="50"/>
      <c r="E74" s="50"/>
      <c r="F74" s="50"/>
      <c r="G74" s="50"/>
      <c r="H74" s="50"/>
      <c r="I74" s="5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7">
    <mergeCell ref="A1:I1"/>
    <mergeCell ref="A6:C6"/>
    <mergeCell ref="G6:I6"/>
    <mergeCell ref="A7:C7"/>
    <mergeCell ref="G7:I7"/>
    <mergeCell ref="C9:I9"/>
    <mergeCell ref="C10:F10"/>
    <mergeCell ref="C15:F15"/>
    <mergeCell ref="C20:F20"/>
    <mergeCell ref="C25:I25"/>
    <mergeCell ref="C26:F26"/>
    <mergeCell ref="C28:F28"/>
    <mergeCell ref="C31:F31"/>
    <mergeCell ref="C37:I37"/>
    <mergeCell ref="C38:F38"/>
    <mergeCell ref="C41:F41"/>
    <mergeCell ref="C45:F45"/>
    <mergeCell ref="C49:F49"/>
    <mergeCell ref="C52:I52"/>
    <mergeCell ref="C56:I56"/>
    <mergeCell ref="C59:I59"/>
    <mergeCell ref="A69:I69"/>
    <mergeCell ref="A70:I70"/>
    <mergeCell ref="A71:I71"/>
    <mergeCell ref="A72:I72"/>
    <mergeCell ref="A73:I73"/>
    <mergeCell ref="A74:I7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9" activeCellId="0" sqref="P19"/>
    </sheetView>
  </sheetViews>
  <sheetFormatPr defaultColWidth="8.90234375" defaultRowHeight="14.4" zeroHeight="false" outlineLevelRow="0" outlineLevelCol="0"/>
  <cols>
    <col collapsed="false" customWidth="false" hidden="false" outlineLevel="0" max="1" min="1" style="2" width="8.89"/>
    <col collapsed="false" customWidth="true" hidden="false" outlineLevel="0" max="2" min="2" style="2" width="31.35"/>
    <col collapsed="false" customWidth="true" hidden="false" outlineLevel="0" max="3" min="3" style="2" width="14.01"/>
    <col collapsed="false" customWidth="true" hidden="false" outlineLevel="0" max="4" min="4" style="2" width="11.99"/>
    <col collapsed="false" customWidth="true" hidden="false" outlineLevel="0" max="5" min="5" style="2" width="13.02"/>
    <col collapsed="false" customWidth="true" hidden="false" outlineLevel="0" max="6" min="6" style="2" width="12.1"/>
    <col collapsed="false" customWidth="true" hidden="false" outlineLevel="0" max="7" min="7" style="2" width="1.66"/>
    <col collapsed="false" customWidth="true" hidden="false" outlineLevel="0" max="8" min="8" style="2" width="12.89"/>
    <col collapsed="false" customWidth="true" hidden="false" outlineLevel="0" max="10" min="9" style="2" width="14.01"/>
    <col collapsed="false" customWidth="false" hidden="false" outlineLevel="0" max="1024" min="11" style="2" width="8.89"/>
  </cols>
  <sheetData>
    <row r="1" customFormat="false" ht="17.4" hidden="false" customHeight="false" outlineLevel="0" collapsed="false">
      <c r="A1" s="51" t="s">
        <v>115</v>
      </c>
      <c r="B1" s="51"/>
      <c r="C1" s="51"/>
      <c r="D1" s="51"/>
      <c r="E1" s="51"/>
      <c r="F1" s="51"/>
      <c r="G1" s="51"/>
      <c r="H1" s="51"/>
      <c r="I1" s="51"/>
      <c r="J1" s="51"/>
    </row>
    <row r="3" customFormat="false" ht="27.6" hidden="false" customHeight="false" outlineLevel="0" collapsed="false">
      <c r="A3" s="52" t="s">
        <v>7</v>
      </c>
      <c r="B3" s="52" t="s">
        <v>9</v>
      </c>
      <c r="C3" s="52" t="s">
        <v>116</v>
      </c>
      <c r="D3" s="53" t="s">
        <v>117</v>
      </c>
      <c r="E3" s="53" t="s">
        <v>118</v>
      </c>
      <c r="F3" s="53" t="s">
        <v>119</v>
      </c>
      <c r="G3" s="54"/>
      <c r="H3" s="55" t="n">
        <v>45292</v>
      </c>
      <c r="I3" s="55" t="n">
        <v>45323</v>
      </c>
      <c r="J3" s="55" t="n">
        <v>45352</v>
      </c>
    </row>
    <row r="4" customFormat="false" ht="14.4" hidden="false" customHeight="false" outlineLevel="0" collapsed="false">
      <c r="A4" s="56" t="n">
        <v>1</v>
      </c>
      <c r="B4" s="57" t="s">
        <v>120</v>
      </c>
      <c r="C4" s="3" t="n">
        <f aca="false">Orçamento!I24</f>
        <v>0</v>
      </c>
      <c r="D4" s="58" t="n">
        <v>45293</v>
      </c>
      <c r="E4" s="58" t="n">
        <v>45296</v>
      </c>
      <c r="F4" s="59" t="n">
        <f aca="false">E4-D4</f>
        <v>3</v>
      </c>
      <c r="H4" s="60" t="n">
        <f aca="false">C4</f>
        <v>0</v>
      </c>
    </row>
    <row r="5" customFormat="false" ht="14.4" hidden="false" customHeight="false" outlineLevel="0" collapsed="false">
      <c r="A5" s="56"/>
      <c r="B5" s="57"/>
      <c r="C5" s="3"/>
      <c r="D5" s="58"/>
      <c r="E5" s="58"/>
      <c r="F5" s="59"/>
      <c r="H5" s="61" t="n">
        <f aca="false">IFERROR(H4/$C4,0)</f>
        <v>0</v>
      </c>
    </row>
    <row r="6" customFormat="false" ht="15" hidden="false" customHeight="true" outlineLevel="0" collapsed="false">
      <c r="A6" s="56" t="n">
        <v>2</v>
      </c>
      <c r="B6" s="57" t="s">
        <v>121</v>
      </c>
      <c r="C6" s="3" t="n">
        <f aca="false">Orçamento!I36</f>
        <v>0</v>
      </c>
      <c r="D6" s="58" t="n">
        <v>45299</v>
      </c>
      <c r="E6" s="58" t="n">
        <v>45306</v>
      </c>
      <c r="F6" s="59" t="n">
        <f aca="false">E6-D6</f>
        <v>7</v>
      </c>
      <c r="H6" s="62" t="n">
        <f aca="false">C6</f>
        <v>0</v>
      </c>
    </row>
    <row r="7" customFormat="false" ht="15" hidden="false" customHeight="true" outlineLevel="0" collapsed="false">
      <c r="A7" s="56"/>
      <c r="B7" s="57"/>
      <c r="C7" s="3"/>
      <c r="D7" s="58"/>
      <c r="E7" s="58"/>
      <c r="F7" s="59"/>
      <c r="H7" s="63" t="n">
        <f aca="false">IFERROR(H6/$C6,0)</f>
        <v>0</v>
      </c>
    </row>
    <row r="8" customFormat="false" ht="14.4" hidden="false" customHeight="false" outlineLevel="0" collapsed="false">
      <c r="A8" s="56" t="n">
        <v>3</v>
      </c>
      <c r="B8" s="57" t="s">
        <v>122</v>
      </c>
      <c r="C8" s="3" t="n">
        <f aca="false">Orçamento!I51</f>
        <v>0</v>
      </c>
      <c r="D8" s="58" t="n">
        <v>45309</v>
      </c>
      <c r="E8" s="58" t="n">
        <v>45319</v>
      </c>
      <c r="F8" s="59" t="n">
        <f aca="false">E8-D8</f>
        <v>10</v>
      </c>
      <c r="H8" s="62" t="n">
        <f aca="false">C8</f>
        <v>0</v>
      </c>
    </row>
    <row r="9" customFormat="false" ht="14.4" hidden="false" customHeight="false" outlineLevel="0" collapsed="false">
      <c r="A9" s="56"/>
      <c r="B9" s="57"/>
      <c r="C9" s="3"/>
      <c r="D9" s="58"/>
      <c r="E9" s="58"/>
      <c r="F9" s="59"/>
      <c r="H9" s="61" t="n">
        <f aca="false">IFERROR(H8/$C8,0)</f>
        <v>0</v>
      </c>
    </row>
    <row r="10" customFormat="false" ht="14.4" hidden="false" customHeight="false" outlineLevel="0" collapsed="false">
      <c r="A10" s="56" t="n">
        <v>4</v>
      </c>
      <c r="B10" s="57" t="s">
        <v>123</v>
      </c>
      <c r="C10" s="3" t="n">
        <f aca="false">Orçamento!I55</f>
        <v>0</v>
      </c>
      <c r="D10" s="58" t="n">
        <v>45323</v>
      </c>
      <c r="E10" s="58" t="n">
        <v>45343</v>
      </c>
      <c r="F10" s="59" t="n">
        <f aca="false">E10-D10</f>
        <v>20</v>
      </c>
      <c r="I10" s="62" t="n">
        <f aca="false">C10</f>
        <v>0</v>
      </c>
    </row>
    <row r="11" customFormat="false" ht="14.4" hidden="false" customHeight="false" outlineLevel="0" collapsed="false">
      <c r="A11" s="56"/>
      <c r="B11" s="57"/>
      <c r="C11" s="3"/>
      <c r="D11" s="58"/>
      <c r="E11" s="58"/>
      <c r="F11" s="59"/>
      <c r="I11" s="63" t="n">
        <f aca="false">IFERROR(I10/$C10,0)</f>
        <v>0</v>
      </c>
    </row>
    <row r="12" customFormat="false" ht="14.4" hidden="false" customHeight="false" outlineLevel="0" collapsed="false">
      <c r="A12" s="56" t="n">
        <v>5</v>
      </c>
      <c r="B12" s="57" t="s">
        <v>124</v>
      </c>
      <c r="C12" s="3" t="n">
        <f aca="false">Orçamento!I58</f>
        <v>0</v>
      </c>
      <c r="D12" s="58" t="n">
        <v>45348</v>
      </c>
      <c r="E12" s="58" t="n">
        <v>45363</v>
      </c>
      <c r="F12" s="59" t="n">
        <f aca="false">E12-D12</f>
        <v>15</v>
      </c>
      <c r="I12" s="62" t="n">
        <v>0</v>
      </c>
      <c r="J12" s="62" t="n">
        <f aca="false">C12-I12</f>
        <v>0</v>
      </c>
    </row>
    <row r="13" customFormat="false" ht="14.4" hidden="false" customHeight="false" outlineLevel="0" collapsed="false">
      <c r="A13" s="56"/>
      <c r="B13" s="57"/>
      <c r="C13" s="3"/>
      <c r="D13" s="58"/>
      <c r="E13" s="58"/>
      <c r="F13" s="59"/>
      <c r="I13" s="61" t="n">
        <f aca="false">IFERROR(I12/$C12,0)</f>
        <v>0</v>
      </c>
      <c r="J13" s="61" t="n">
        <f aca="false">IFERROR(J12/$C12,0)</f>
        <v>0</v>
      </c>
    </row>
    <row r="14" customFormat="false" ht="14.4" hidden="false" customHeight="false" outlineLevel="0" collapsed="false">
      <c r="A14" s="56" t="n">
        <v>6</v>
      </c>
      <c r="B14" s="57" t="s">
        <v>125</v>
      </c>
      <c r="C14" s="3" t="n">
        <f aca="false">Orçamento!I66</f>
        <v>0</v>
      </c>
      <c r="D14" s="58" t="n">
        <v>45369</v>
      </c>
      <c r="E14" s="58" t="n">
        <v>45379</v>
      </c>
      <c r="F14" s="59" t="n">
        <f aca="false">E14-D14</f>
        <v>10</v>
      </c>
      <c r="J14" s="62" t="n">
        <f aca="false">C14</f>
        <v>0</v>
      </c>
    </row>
    <row r="15" customFormat="false" ht="14.4" hidden="false" customHeight="false" outlineLevel="0" collapsed="false">
      <c r="A15" s="56"/>
      <c r="B15" s="57"/>
      <c r="C15" s="3"/>
      <c r="D15" s="58"/>
      <c r="E15" s="58"/>
      <c r="F15" s="59"/>
      <c r="J15" s="61" t="n">
        <f aca="false">IFERROR(J14/$C14,0)</f>
        <v>0</v>
      </c>
    </row>
    <row r="16" customFormat="false" ht="14.4" hidden="false" customHeight="false" outlineLevel="0" collapsed="false">
      <c r="C16" s="3"/>
      <c r="F16" s="64"/>
    </row>
    <row r="17" customFormat="false" ht="14.4" hidden="false" customHeight="false" outlineLevel="0" collapsed="false">
      <c r="C17" s="3"/>
      <c r="E17" s="65" t="s">
        <v>126</v>
      </c>
      <c r="F17" s="65"/>
      <c r="G17" s="65"/>
      <c r="H17" s="66" t="n">
        <f aca="false">H4+H6+H8</f>
        <v>0</v>
      </c>
      <c r="I17" s="66" t="n">
        <f aca="false">I10+I12</f>
        <v>0</v>
      </c>
      <c r="J17" s="66" t="n">
        <f aca="false">J12+J14</f>
        <v>0</v>
      </c>
    </row>
    <row r="18" customFormat="false" ht="14.4" hidden="false" customHeight="false" outlineLevel="0" collapsed="false">
      <c r="C18" s="3"/>
      <c r="E18" s="65" t="s">
        <v>127</v>
      </c>
      <c r="F18" s="65"/>
      <c r="G18" s="65"/>
      <c r="H18" s="66" t="n">
        <f aca="false">H4+H6+H8</f>
        <v>0</v>
      </c>
      <c r="I18" s="66" t="n">
        <f aca="false">I17+H18</f>
        <v>0</v>
      </c>
      <c r="J18" s="66" t="n">
        <f aca="false">J17+I18</f>
        <v>0</v>
      </c>
    </row>
    <row r="19" customFormat="false" ht="14.4" hidden="false" customHeight="false" outlineLevel="0" collapsed="false">
      <c r="C19" s="3"/>
      <c r="F19" s="64"/>
    </row>
    <row r="20" customFormat="false" ht="14.4" hidden="false" customHeight="false" outlineLevel="0" collapsed="false">
      <c r="C20" s="3"/>
      <c r="F20" s="64"/>
    </row>
    <row r="21" customFormat="false" ht="14.4" hidden="false" customHeight="false" outlineLevel="0" collapsed="false">
      <c r="C21" s="3"/>
      <c r="F21" s="64"/>
    </row>
    <row r="22" customFormat="false" ht="14.4" hidden="false" customHeight="false" outlineLevel="0" collapsed="false">
      <c r="C22" s="3"/>
      <c r="F22" s="64"/>
    </row>
    <row r="23" customFormat="false" ht="14.4" hidden="false" customHeight="false" outlineLevel="0" collapsed="false">
      <c r="C23" s="3"/>
      <c r="F23" s="64"/>
    </row>
    <row r="24" customFormat="false" ht="14.4" hidden="false" customHeight="false" outlineLevel="0" collapsed="false">
      <c r="C24" s="3"/>
      <c r="F24" s="64"/>
    </row>
    <row r="25" s="1" customFormat="true" ht="14.4" hidden="false" customHeight="false" outlineLevel="0" collapsed="false">
      <c r="A25" s="67" t="s">
        <v>128</v>
      </c>
      <c r="B25" s="67"/>
      <c r="C25" s="67"/>
      <c r="D25" s="67"/>
      <c r="E25" s="67"/>
      <c r="F25" s="67"/>
      <c r="G25" s="67"/>
      <c r="H25" s="67"/>
      <c r="I25" s="67"/>
      <c r="J25" s="67"/>
    </row>
    <row r="26" s="1" customFormat="true" ht="14.4" hidden="false" customHeight="false" outlineLevel="0" collapsed="false">
      <c r="A26" s="68" t="s">
        <v>129</v>
      </c>
      <c r="B26" s="68"/>
      <c r="C26" s="68"/>
      <c r="D26" s="68"/>
      <c r="E26" s="68"/>
      <c r="F26" s="68"/>
      <c r="G26" s="68"/>
      <c r="H26" s="68"/>
      <c r="I26" s="68"/>
      <c r="J26" s="68"/>
    </row>
    <row r="27" s="1" customFormat="true" ht="13.8" hidden="false" customHeight="false" outlineLevel="0" collapsed="false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="1" customFormat="true" ht="13.8" hidden="false" customHeight="false" outlineLevel="0" collapsed="false">
      <c r="A28" s="67"/>
      <c r="B28" s="67"/>
      <c r="C28" s="67"/>
      <c r="D28" s="67"/>
      <c r="E28" s="67"/>
      <c r="F28" s="67"/>
      <c r="G28" s="67"/>
      <c r="H28" s="67"/>
      <c r="I28" s="67"/>
      <c r="J28" s="67"/>
    </row>
    <row r="29" s="1" customFormat="true" ht="13.8" hidden="false" customHeight="false" outlineLevel="0" collapsed="false">
      <c r="A29" s="67"/>
      <c r="B29" s="67"/>
      <c r="C29" s="67"/>
      <c r="D29" s="67"/>
      <c r="E29" s="67"/>
      <c r="F29" s="67"/>
      <c r="G29" s="67"/>
      <c r="H29" s="67"/>
      <c r="I29" s="67"/>
      <c r="J29" s="67"/>
    </row>
    <row r="30" s="1" customFormat="true" ht="13.8" hidden="false" customHeight="false" outlineLevel="0" collapsed="false">
      <c r="A30" s="67"/>
      <c r="B30" s="67"/>
      <c r="C30" s="67"/>
      <c r="D30" s="67"/>
      <c r="E30" s="67"/>
      <c r="F30" s="67"/>
      <c r="G30" s="67"/>
      <c r="H30" s="67"/>
      <c r="I30" s="67"/>
      <c r="J30" s="67"/>
    </row>
  </sheetData>
  <mergeCells count="45">
    <mergeCell ref="A1:J1"/>
    <mergeCell ref="A4:A5"/>
    <mergeCell ref="B4:B5"/>
    <mergeCell ref="C4:C5"/>
    <mergeCell ref="D4:D5"/>
    <mergeCell ref="E4:E5"/>
    <mergeCell ref="F4:F5"/>
    <mergeCell ref="A6:A7"/>
    <mergeCell ref="B6:B7"/>
    <mergeCell ref="C6:C7"/>
    <mergeCell ref="D6:D7"/>
    <mergeCell ref="E6:E7"/>
    <mergeCell ref="F6:F7"/>
    <mergeCell ref="A8:A9"/>
    <mergeCell ref="B8:B9"/>
    <mergeCell ref="C8:C9"/>
    <mergeCell ref="D8:D9"/>
    <mergeCell ref="E8:E9"/>
    <mergeCell ref="F8:F9"/>
    <mergeCell ref="A10:A11"/>
    <mergeCell ref="B10:B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  <mergeCell ref="F14:F15"/>
    <mergeCell ref="E17:G17"/>
    <mergeCell ref="E18:G18"/>
    <mergeCell ref="A25:J25"/>
    <mergeCell ref="A26:J26"/>
    <mergeCell ref="A27:J27"/>
    <mergeCell ref="A28:J28"/>
    <mergeCell ref="A29:J29"/>
    <mergeCell ref="A30:J3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8.90234375" defaultRowHeight="14.4" zeroHeight="false" outlineLevelRow="0" outlineLevelCol="0"/>
  <cols>
    <col collapsed="false" customWidth="true" hidden="false" outlineLevel="0" max="1" min="1" style="2" width="8.56"/>
    <col collapsed="false" customWidth="false" hidden="false" outlineLevel="0" max="2" min="2" style="2" width="8.89"/>
    <col collapsed="false" customWidth="true" hidden="false" outlineLevel="0" max="3" min="3" style="2" width="33.67"/>
    <col collapsed="false" customWidth="true" hidden="false" outlineLevel="0" max="6" min="4" style="2" width="23.78"/>
    <col collapsed="false" customWidth="true" hidden="false" outlineLevel="0" max="7" min="7" style="2" width="14.01"/>
    <col collapsed="false" customWidth="false" hidden="false" outlineLevel="0" max="1024" min="8" style="2" width="8.89"/>
  </cols>
  <sheetData>
    <row r="1" customFormat="false" ht="17.4" hidden="false" customHeight="false" outlineLevel="0" collapsed="false">
      <c r="A1" s="69" t="s">
        <v>115</v>
      </c>
      <c r="B1" s="69"/>
      <c r="C1" s="69"/>
      <c r="D1" s="69"/>
      <c r="E1" s="69"/>
      <c r="F1" s="69"/>
      <c r="G1" s="69"/>
    </row>
    <row r="2" customFormat="false" ht="14.4" hidden="false" customHeight="false" outlineLevel="0" collapsed="false">
      <c r="A2" s="70"/>
      <c r="B2" s="70"/>
      <c r="C2" s="70"/>
      <c r="D2" s="70"/>
      <c r="E2" s="70"/>
      <c r="F2" s="70"/>
      <c r="G2" s="70"/>
    </row>
    <row r="3" customFormat="false" ht="14.55" hidden="false" customHeight="true" outlineLevel="0" collapsed="false">
      <c r="A3" s="71" t="s">
        <v>130</v>
      </c>
      <c r="B3" s="71" t="s">
        <v>7</v>
      </c>
      <c r="C3" s="71" t="s">
        <v>9</v>
      </c>
      <c r="D3" s="71" t="s">
        <v>131</v>
      </c>
      <c r="E3" s="71"/>
      <c r="F3" s="71"/>
      <c r="G3" s="72" t="s">
        <v>116</v>
      </c>
    </row>
    <row r="4" customFormat="false" ht="14.55" hidden="false" customHeight="true" outlineLevel="0" collapsed="false">
      <c r="A4" s="71"/>
      <c r="B4" s="71"/>
      <c r="C4" s="71"/>
      <c r="D4" s="73" t="s">
        <v>132</v>
      </c>
      <c r="E4" s="73" t="s">
        <v>133</v>
      </c>
      <c r="F4" s="73" t="s">
        <v>134</v>
      </c>
      <c r="G4" s="72"/>
    </row>
    <row r="5" customFormat="false" ht="14.4" hidden="false" customHeight="false" outlineLevel="0" collapsed="false">
      <c r="A5" s="74" t="e">
        <f aca="false">G5/$G$17</f>
        <v>#DIV/0!</v>
      </c>
      <c r="B5" s="75" t="n">
        <v>1</v>
      </c>
      <c r="C5" s="75" t="s">
        <v>120</v>
      </c>
      <c r="D5" s="76" t="n">
        <v>1</v>
      </c>
      <c r="E5" s="77"/>
      <c r="F5" s="77"/>
      <c r="G5" s="78" t="n">
        <f aca="false">Orçamento!I24</f>
        <v>0</v>
      </c>
    </row>
    <row r="6" customFormat="false" ht="14.4" hidden="false" customHeight="false" outlineLevel="0" collapsed="false">
      <c r="A6" s="74"/>
      <c r="B6" s="75"/>
      <c r="C6" s="75"/>
      <c r="D6" s="79" t="n">
        <v>0</v>
      </c>
      <c r="E6" s="77"/>
      <c r="F6" s="77"/>
      <c r="G6" s="78"/>
    </row>
    <row r="7" customFormat="false" ht="15" hidden="false" customHeight="true" outlineLevel="0" collapsed="false">
      <c r="A7" s="74" t="e">
        <f aca="false">G7/$G$17</f>
        <v>#DIV/0!</v>
      </c>
      <c r="B7" s="75" t="n">
        <v>2</v>
      </c>
      <c r="C7" s="75" t="s">
        <v>121</v>
      </c>
      <c r="D7" s="76" t="n">
        <v>1</v>
      </c>
      <c r="F7" s="77"/>
      <c r="G7" s="78" t="n">
        <f aca="false">Orçamento!I36</f>
        <v>0</v>
      </c>
    </row>
    <row r="8" customFormat="false" ht="15" hidden="false" customHeight="true" outlineLevel="0" collapsed="false">
      <c r="A8" s="74"/>
      <c r="B8" s="75"/>
      <c r="C8" s="75"/>
      <c r="D8" s="79" t="n">
        <v>0</v>
      </c>
      <c r="F8" s="77"/>
      <c r="G8" s="78"/>
    </row>
    <row r="9" customFormat="false" ht="14.4" hidden="false" customHeight="false" outlineLevel="0" collapsed="false">
      <c r="A9" s="74" t="e">
        <f aca="false">G9/$G$17</f>
        <v>#DIV/0!</v>
      </c>
      <c r="B9" s="75" t="n">
        <v>3</v>
      </c>
      <c r="C9" s="75" t="s">
        <v>122</v>
      </c>
      <c r="D9" s="76" t="n">
        <v>1</v>
      </c>
      <c r="E9" s="77"/>
      <c r="F9" s="77"/>
      <c r="G9" s="78" t="n">
        <f aca="false">Orçamento!I51</f>
        <v>0</v>
      </c>
    </row>
    <row r="10" customFormat="false" ht="14.4" hidden="false" customHeight="false" outlineLevel="0" collapsed="false">
      <c r="A10" s="74"/>
      <c r="B10" s="75"/>
      <c r="C10" s="75"/>
      <c r="D10" s="79" t="n">
        <v>0</v>
      </c>
      <c r="E10" s="77"/>
      <c r="F10" s="77"/>
      <c r="G10" s="78"/>
    </row>
    <row r="11" customFormat="false" ht="14.4" hidden="false" customHeight="false" outlineLevel="0" collapsed="false">
      <c r="A11" s="74" t="e">
        <f aca="false">G11/$G$17</f>
        <v>#DIV/0!</v>
      </c>
      <c r="B11" s="75" t="n">
        <v>4</v>
      </c>
      <c r="C11" s="75" t="s">
        <v>123</v>
      </c>
      <c r="D11" s="76" t="n">
        <v>0.5</v>
      </c>
      <c r="E11" s="76" t="n">
        <v>0.5</v>
      </c>
      <c r="F11" s="77"/>
      <c r="G11" s="78" t="n">
        <f aca="false">Orçamento!I55</f>
        <v>0</v>
      </c>
    </row>
    <row r="12" customFormat="false" ht="14.4" hidden="false" customHeight="false" outlineLevel="0" collapsed="false">
      <c r="A12" s="74"/>
      <c r="B12" s="75"/>
      <c r="C12" s="75"/>
      <c r="D12" s="79" t="n">
        <v>0</v>
      </c>
      <c r="E12" s="79" t="n">
        <v>0</v>
      </c>
      <c r="F12" s="77"/>
      <c r="G12" s="78"/>
    </row>
    <row r="13" customFormat="false" ht="14.4" hidden="false" customHeight="false" outlineLevel="0" collapsed="false">
      <c r="A13" s="74" t="e">
        <f aca="false">G13/$G$17</f>
        <v>#DIV/0!</v>
      </c>
      <c r="B13" s="75" t="n">
        <v>5</v>
      </c>
      <c r="C13" s="75" t="s">
        <v>124</v>
      </c>
      <c r="D13" s="80"/>
      <c r="E13" s="76" t="n">
        <v>0.5</v>
      </c>
      <c r="F13" s="76" t="n">
        <v>0.5</v>
      </c>
      <c r="G13" s="78" t="n">
        <f aca="false">Orçamento!I58</f>
        <v>0</v>
      </c>
    </row>
    <row r="14" customFormat="false" ht="14.4" hidden="false" customHeight="false" outlineLevel="0" collapsed="false">
      <c r="A14" s="74"/>
      <c r="B14" s="75"/>
      <c r="C14" s="75"/>
      <c r="D14" s="80"/>
      <c r="E14" s="79" t="n">
        <v>0</v>
      </c>
      <c r="F14" s="79" t="n">
        <v>0</v>
      </c>
      <c r="G14" s="78"/>
    </row>
    <row r="15" customFormat="false" ht="14.4" hidden="false" customHeight="false" outlineLevel="0" collapsed="false">
      <c r="A15" s="74" t="e">
        <f aca="false">G15/$G$17</f>
        <v>#DIV/0!</v>
      </c>
      <c r="B15" s="75" t="n">
        <v>6</v>
      </c>
      <c r="C15" s="75" t="s">
        <v>125</v>
      </c>
      <c r="D15" s="80"/>
      <c r="E15" s="77"/>
      <c r="F15" s="76" t="n">
        <v>1</v>
      </c>
      <c r="G15" s="78" t="n">
        <f aca="false">Orçamento!I66</f>
        <v>0</v>
      </c>
    </row>
    <row r="16" customFormat="false" ht="14.4" hidden="false" customHeight="false" outlineLevel="0" collapsed="false">
      <c r="A16" s="74"/>
      <c r="B16" s="75"/>
      <c r="C16" s="75"/>
      <c r="D16" s="80"/>
      <c r="E16" s="77"/>
      <c r="F16" s="79" t="n">
        <v>0</v>
      </c>
      <c r="G16" s="78"/>
    </row>
    <row r="17" customFormat="false" ht="14.4" hidden="false" customHeight="false" outlineLevel="0" collapsed="false">
      <c r="A17" s="81" t="n">
        <v>1</v>
      </c>
      <c r="B17" s="82" t="s">
        <v>135</v>
      </c>
      <c r="C17" s="82"/>
      <c r="D17" s="80" t="n">
        <f aca="false">D6+D8+D10+D12</f>
        <v>0</v>
      </c>
      <c r="E17" s="80" t="n">
        <f aca="false">E12+E14</f>
        <v>0</v>
      </c>
      <c r="F17" s="80" t="n">
        <f aca="false">F14+F16</f>
        <v>0</v>
      </c>
      <c r="G17" s="78" t="n">
        <f aca="false">SUM(G5:G16)</f>
        <v>0</v>
      </c>
    </row>
    <row r="18" customFormat="false" ht="14.4" hidden="false" customHeight="false" outlineLevel="0" collapsed="false">
      <c r="A18" s="81"/>
      <c r="B18" s="82" t="s">
        <v>136</v>
      </c>
      <c r="C18" s="82"/>
      <c r="D18" s="80" t="n">
        <f aca="false">D17</f>
        <v>0</v>
      </c>
      <c r="E18" s="83" t="n">
        <f aca="false">D18+E17</f>
        <v>0</v>
      </c>
      <c r="F18" s="83" t="n">
        <f aca="false">E18+F17</f>
        <v>0</v>
      </c>
      <c r="G18" s="78"/>
    </row>
    <row r="19" customFormat="false" ht="14.4" hidden="false" customHeight="false" outlineLevel="0" collapsed="false">
      <c r="A19" s="81"/>
      <c r="B19" s="82" t="s">
        <v>137</v>
      </c>
      <c r="C19" s="82"/>
      <c r="D19" s="84" t="e">
        <f aca="false">D17/G17</f>
        <v>#DIV/0!</v>
      </c>
      <c r="E19" s="84" t="e">
        <f aca="false">E17/G17</f>
        <v>#DIV/0!</v>
      </c>
      <c r="F19" s="84" t="e">
        <f aca="false">F17/G17</f>
        <v>#DIV/0!</v>
      </c>
      <c r="G19" s="81" t="n">
        <v>1</v>
      </c>
    </row>
    <row r="20" customFormat="false" ht="14.4" hidden="false" customHeight="false" outlineLevel="0" collapsed="false">
      <c r="A20" s="81"/>
      <c r="B20" s="82" t="s">
        <v>138</v>
      </c>
      <c r="C20" s="82"/>
      <c r="D20" s="84" t="e">
        <f aca="false">D18/G17</f>
        <v>#DIV/0!</v>
      </c>
      <c r="E20" s="84" t="e">
        <f aca="false">E18/G17</f>
        <v>#DIV/0!</v>
      </c>
      <c r="F20" s="84" t="e">
        <f aca="false">F18/G17</f>
        <v>#DIV/0!</v>
      </c>
      <c r="G20" s="81"/>
    </row>
    <row r="21" customFormat="false" ht="14.4" hidden="false" customHeight="false" outlineLevel="0" collapsed="false">
      <c r="D21" s="3"/>
      <c r="G21" s="64"/>
    </row>
    <row r="22" customFormat="false" ht="14.4" hidden="false" customHeight="false" outlineLevel="0" collapsed="false">
      <c r="D22" s="3"/>
      <c r="G22" s="64"/>
    </row>
    <row r="23" customFormat="false" ht="14.4" hidden="false" customHeight="false" outlineLevel="0" collapsed="false">
      <c r="D23" s="3"/>
      <c r="G23" s="64"/>
    </row>
    <row r="24" customFormat="false" ht="14.4" hidden="false" customHeight="false" outlineLevel="0" collapsed="false">
      <c r="D24" s="3"/>
      <c r="G24" s="64"/>
    </row>
  </sheetData>
  <mergeCells count="46">
    <mergeCell ref="A1:G1"/>
    <mergeCell ref="A3:A4"/>
    <mergeCell ref="B3:B4"/>
    <mergeCell ref="C3:C4"/>
    <mergeCell ref="D3:F3"/>
    <mergeCell ref="G3:G4"/>
    <mergeCell ref="A5:A6"/>
    <mergeCell ref="B5:B6"/>
    <mergeCell ref="C5:C6"/>
    <mergeCell ref="E5:E6"/>
    <mergeCell ref="F5:F6"/>
    <mergeCell ref="G5:G6"/>
    <mergeCell ref="A7:A8"/>
    <mergeCell ref="B7:B8"/>
    <mergeCell ref="C7:C8"/>
    <mergeCell ref="F7:F8"/>
    <mergeCell ref="G7:G8"/>
    <mergeCell ref="A9:A10"/>
    <mergeCell ref="B9:B10"/>
    <mergeCell ref="C9:C10"/>
    <mergeCell ref="E9:E10"/>
    <mergeCell ref="F9:F10"/>
    <mergeCell ref="G9:G10"/>
    <mergeCell ref="A11:A12"/>
    <mergeCell ref="B11:B12"/>
    <mergeCell ref="C11:C12"/>
    <mergeCell ref="F11:F12"/>
    <mergeCell ref="G11:G12"/>
    <mergeCell ref="A13:A14"/>
    <mergeCell ref="B13:B14"/>
    <mergeCell ref="C13:C14"/>
    <mergeCell ref="D13:D14"/>
    <mergeCell ref="G13:G14"/>
    <mergeCell ref="A15:A16"/>
    <mergeCell ref="B15:B16"/>
    <mergeCell ref="C15:C16"/>
    <mergeCell ref="D15:D16"/>
    <mergeCell ref="E15:E16"/>
    <mergeCell ref="G15:G16"/>
    <mergeCell ref="A17:A20"/>
    <mergeCell ref="B17:C17"/>
    <mergeCell ref="G17:G18"/>
    <mergeCell ref="B18:C18"/>
    <mergeCell ref="B19:C19"/>
    <mergeCell ref="G19:G20"/>
    <mergeCell ref="B20:C2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2023-10-18T14:21:57Z</dcterms:created>
  <dc:creator>Graciele Justino da Rocha Santos</dc:creator>
  <dc:description/>
  <dc:language>pt-BR</dc:language>
  <cp:lastModifiedBy/>
  <cp:lastPrinted>2023-10-24T14:42:21Z</cp:lastPrinted>
  <dcterms:modified xsi:type="dcterms:W3CDTF">2023-12-04T13:40:17Z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